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Clay Bank GUST/"/>
    </mc:Choice>
  </mc:AlternateContent>
  <bookViews>
    <workbookView xWindow="120" yWindow="460" windowWidth="14420" windowHeight="15820" activeTab="2"/>
  </bookViews>
  <sheets>
    <sheet name="Raw Data" sheetId="1" r:id="rId1"/>
    <sheet name="S6637" sheetId="3" r:id="rId2"/>
    <sheet name="S6638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D8" i="3"/>
  <c r="D7" i="3"/>
  <c r="D6" i="3"/>
  <c r="D5" i="3"/>
  <c r="D4" i="3"/>
  <c r="D3" i="3"/>
  <c r="D2" i="3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L20" i="1"/>
  <c r="H20" i="1"/>
  <c r="T20" i="1"/>
  <c r="P20" i="1"/>
  <c r="U20" i="1"/>
  <c r="V20" i="1"/>
  <c r="L21" i="1"/>
  <c r="H21" i="1"/>
  <c r="T21" i="1"/>
  <c r="P21" i="1"/>
  <c r="U21" i="1"/>
  <c r="V21" i="1"/>
  <c r="L22" i="1"/>
  <c r="H22" i="1"/>
  <c r="T22" i="1"/>
  <c r="P22" i="1"/>
  <c r="U22" i="1"/>
  <c r="V22" i="1"/>
  <c r="L23" i="1"/>
  <c r="H23" i="1"/>
  <c r="T23" i="1"/>
  <c r="P23" i="1"/>
  <c r="U23" i="1"/>
  <c r="V23" i="1"/>
  <c r="P24" i="1"/>
  <c r="H24" i="1"/>
  <c r="U24" i="1"/>
  <c r="L24" i="1"/>
  <c r="T24" i="1"/>
  <c r="V24" i="1"/>
  <c r="P25" i="1"/>
  <c r="H25" i="1"/>
  <c r="U25" i="1"/>
  <c r="L25" i="1"/>
  <c r="T25" i="1"/>
  <c r="V25" i="1"/>
  <c r="P26" i="1"/>
  <c r="H26" i="1"/>
  <c r="U26" i="1"/>
  <c r="L26" i="1"/>
  <c r="T26" i="1"/>
  <c r="V26" i="1"/>
  <c r="P27" i="1"/>
  <c r="H27" i="1"/>
  <c r="U27" i="1"/>
  <c r="L27" i="1"/>
  <c r="T27" i="1"/>
  <c r="V27" i="1"/>
  <c r="P28" i="1"/>
  <c r="H28" i="1"/>
  <c r="U28" i="1"/>
  <c r="L28" i="1"/>
  <c r="T28" i="1"/>
  <c r="V28" i="1"/>
  <c r="P29" i="1"/>
  <c r="H29" i="1"/>
  <c r="U29" i="1"/>
  <c r="L29" i="1"/>
  <c r="T29" i="1"/>
  <c r="V29" i="1"/>
  <c r="P30" i="1"/>
  <c r="H30" i="1"/>
  <c r="U30" i="1"/>
  <c r="L30" i="1"/>
  <c r="T30" i="1"/>
  <c r="V30" i="1"/>
  <c r="P31" i="1"/>
  <c r="H31" i="1"/>
  <c r="U31" i="1"/>
  <c r="L31" i="1"/>
  <c r="T31" i="1"/>
  <c r="V31" i="1"/>
  <c r="P32" i="1"/>
  <c r="H32" i="1"/>
  <c r="U32" i="1"/>
  <c r="L32" i="1"/>
  <c r="T32" i="1"/>
  <c r="V32" i="1"/>
  <c r="P33" i="1"/>
  <c r="H33" i="1"/>
  <c r="U33" i="1"/>
  <c r="L33" i="1"/>
  <c r="T33" i="1"/>
  <c r="V33" i="1"/>
  <c r="P34" i="1"/>
  <c r="H34" i="1"/>
  <c r="U34" i="1"/>
  <c r="L34" i="1"/>
  <c r="T34" i="1"/>
  <c r="V34" i="1"/>
  <c r="P35" i="1"/>
  <c r="H35" i="1"/>
  <c r="U35" i="1"/>
  <c r="L35" i="1"/>
  <c r="T35" i="1"/>
  <c r="V35" i="1"/>
  <c r="P36" i="1"/>
  <c r="H36" i="1"/>
  <c r="U36" i="1"/>
  <c r="L36" i="1"/>
  <c r="T36" i="1"/>
  <c r="V36" i="1"/>
  <c r="P37" i="1"/>
  <c r="H37" i="1"/>
  <c r="U37" i="1"/>
  <c r="L37" i="1"/>
  <c r="T37" i="1"/>
  <c r="V37" i="1"/>
  <c r="P38" i="1"/>
  <c r="H38" i="1"/>
  <c r="U38" i="1"/>
  <c r="L38" i="1"/>
  <c r="T38" i="1"/>
  <c r="V38" i="1"/>
  <c r="P39" i="1"/>
  <c r="H39" i="1"/>
  <c r="U39" i="1"/>
  <c r="L39" i="1"/>
  <c r="T39" i="1"/>
  <c r="V39" i="1"/>
  <c r="P40" i="1"/>
  <c r="H40" i="1"/>
  <c r="U40" i="1"/>
  <c r="L40" i="1"/>
  <c r="T40" i="1"/>
  <c r="V40" i="1"/>
  <c r="P41" i="1"/>
  <c r="H41" i="1"/>
  <c r="U41" i="1"/>
  <c r="L41" i="1"/>
  <c r="T41" i="1"/>
  <c r="V41" i="1"/>
  <c r="P4" i="1"/>
  <c r="H4" i="1"/>
  <c r="U4" i="1"/>
  <c r="L4" i="1"/>
  <c r="T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R24" i="1"/>
  <c r="Q24" i="1"/>
  <c r="S24" i="1"/>
  <c r="R25" i="1"/>
  <c r="Q25" i="1"/>
  <c r="S25" i="1"/>
  <c r="R26" i="1"/>
  <c r="Q26" i="1"/>
  <c r="S26" i="1"/>
  <c r="R27" i="1"/>
  <c r="Q27" i="1"/>
  <c r="S27" i="1"/>
  <c r="R28" i="1"/>
  <c r="Q28" i="1"/>
  <c r="S28" i="1"/>
  <c r="R29" i="1"/>
  <c r="Q29" i="1"/>
  <c r="S29" i="1"/>
  <c r="R30" i="1"/>
  <c r="Q30" i="1"/>
  <c r="S30" i="1"/>
  <c r="R31" i="1"/>
  <c r="Q31" i="1"/>
  <c r="S31" i="1"/>
  <c r="R32" i="1"/>
  <c r="Q32" i="1"/>
  <c r="S32" i="1"/>
  <c r="R33" i="1"/>
  <c r="Q33" i="1"/>
  <c r="S33" i="1"/>
  <c r="R34" i="1"/>
  <c r="Q34" i="1"/>
  <c r="S34" i="1"/>
  <c r="R35" i="1"/>
  <c r="Q35" i="1"/>
  <c r="S35" i="1"/>
  <c r="R36" i="1"/>
  <c r="Q36" i="1"/>
  <c r="S36" i="1"/>
  <c r="R37" i="1"/>
  <c r="Q37" i="1"/>
  <c r="S37" i="1"/>
  <c r="R38" i="1"/>
  <c r="Q38" i="1"/>
  <c r="S38" i="1"/>
  <c r="R39" i="1"/>
  <c r="Q39" i="1"/>
  <c r="S39" i="1"/>
  <c r="R40" i="1"/>
  <c r="Q40" i="1"/>
  <c r="S40" i="1"/>
  <c r="R41" i="1"/>
  <c r="Q41" i="1"/>
  <c r="S41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<sst xmlns="http://schemas.openxmlformats.org/spreadsheetml/2006/main" count="149" uniqueCount="116">
  <si>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</si>
  <si>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</si>
  <si>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</si>
  <si>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</si>
  <si>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</si>
  <si>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</si>
  <si>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</si>
  <si>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</si>
  <si>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</si>
  <si>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</si>
  <si>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</si>
  <si>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</si>
  <si>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</si>
  <si>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</si>
  <si>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</si>
  <si>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</si>
  <si>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</si>
  <si>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</si>
  <si>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</si>
  <si>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</si>
  <si>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</si>
  <si>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</si>
  <si>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</si>
  <si>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</si>
  <si>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</si>
  <si>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</si>
  <si>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</si>
  <si>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</si>
  <si>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</si>
  <si>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17FG003</t>
  </si>
  <si>
    <t>17FG004</t>
  </si>
  <si>
    <t>17FG005</t>
  </si>
  <si>
    <t>17FG006</t>
  </si>
  <si>
    <t>17FG007</t>
  </si>
  <si>
    <t>17FG008</t>
  </si>
  <si>
    <t>17FG009</t>
  </si>
  <si>
    <t>17FG010</t>
  </si>
  <si>
    <t>17FG011</t>
  </si>
  <si>
    <t>17FG012</t>
  </si>
  <si>
    <t>17FG013</t>
  </si>
  <si>
    <t>17FG014</t>
  </si>
  <si>
    <t>17FG015</t>
  </si>
  <si>
    <t>17FG016</t>
  </si>
  <si>
    <t>17FG017</t>
  </si>
  <si>
    <t>17FG018</t>
  </si>
  <si>
    <t>17FG019</t>
  </si>
  <si>
    <t>17FG020</t>
  </si>
  <si>
    <t>17FG021</t>
  </si>
  <si>
    <t>17FG022</t>
  </si>
  <si>
    <t>17FG023</t>
  </si>
  <si>
    <t>17FG024</t>
  </si>
  <si>
    <t>17FG025</t>
  </si>
  <si>
    <t>17GH002</t>
  </si>
  <si>
    <t>17GH003</t>
  </si>
  <si>
    <t>17GH004</t>
  </si>
  <si>
    <t>17GH005</t>
  </si>
  <si>
    <t>17GH006</t>
  </si>
  <si>
    <t>17GH007</t>
  </si>
  <si>
    <t>17GH008</t>
  </si>
  <si>
    <t>17GH009</t>
  </si>
  <si>
    <t>17GH010</t>
  </si>
  <si>
    <t>17GH011</t>
  </si>
  <si>
    <t>17GH012</t>
  </si>
  <si>
    <t>17GH013</t>
  </si>
  <si>
    <t>17GH014</t>
  </si>
  <si>
    <t>17GH015</t>
  </si>
  <si>
    <t>A1</t>
  </si>
  <si>
    <t>B1</t>
  </si>
  <si>
    <t>A2</t>
  </si>
  <si>
    <t>B2</t>
  </si>
  <si>
    <t>B3</t>
  </si>
  <si>
    <t>A3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</si>
  <si>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</si>
  <si>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</si>
  <si>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</si>
  <si>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</si>
  <si>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</si>
  <si>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</si>
  <si>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</si>
  <si>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</si>
  <si>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</si>
  <si>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</si>
  <si>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</si>
  <si>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</si>
  <si>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</si>
  <si>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</si>
  <si>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</si>
  <si>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</si>
  <si>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</si>
  <si>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17GH001</t>
  </si>
  <si>
    <t>A13</t>
  </si>
  <si>
    <t>B12</t>
  </si>
  <si>
    <t>A14</t>
  </si>
  <si>
    <t>B13</t>
  </si>
  <si>
    <t>A15</t>
  </si>
  <si>
    <t>A16</t>
  </si>
  <si>
    <t>A17</t>
  </si>
  <si>
    <t>B14</t>
  </si>
  <si>
    <t>B15</t>
  </si>
  <si>
    <t>A18</t>
  </si>
  <si>
    <t>B16</t>
  </si>
  <si>
    <t>A19</t>
  </si>
  <si>
    <t>B17</t>
  </si>
  <si>
    <t>B18</t>
  </si>
  <si>
    <t>B19</t>
  </si>
  <si>
    <t>P-H</t>
  </si>
  <si>
    <t>A3/A4</t>
  </si>
  <si>
    <t>A5/A6/A7</t>
  </si>
  <si>
    <t>A8/A9/A10/A11</t>
  </si>
  <si>
    <t>A12/A13/A14/A15</t>
  </si>
  <si>
    <t>A16/A17/A18/A19</t>
  </si>
  <si>
    <t>B3/B4</t>
  </si>
  <si>
    <t>B5/B6/B7</t>
  </si>
  <si>
    <t>B8/B9/B10/B11</t>
  </si>
  <si>
    <t>B12/B13/B14/B15</t>
  </si>
  <si>
    <t>B16/B17/B18/B19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</si>
</sst>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7"/>
  <sheetViews>
    <sheetView workbookViewId="0">
      <pane xSplit="4" ySplit="3" topLeftCell="T14" activePane="bottomRight" state="frozen"/>
      <selection pane="topRight" activeCell="E1" sqref="E1"/>
      <selection pane="bottomLeft" activeCell="A4" sqref="A4"/>
      <selection pane="bottomRight" activeCell="AB6" sqref="AB6"/>
    </sheetView>
  </sheetViews>
  <sheetFormatPr baseColWidth="10" defaultColWidth="8.83203125" defaultRowHeight="15" x14ac:dyDescent="0.2"/>
  <cols>
    <col min="1" max="1" width="15.1640625" customWidth="1"/>
    <col min="2" max="2" width="10.33203125" bestFit="1" customWidth="1"/>
    <col min="3" max="3" width="6.5" style="1" customWidth="1"/>
    <col min="4" max="4" width="5.5" style="4" customWidth="1"/>
    <col min="5" max="7" width="14" style="9" hidden="1" customWidth="1"/>
    <col min="8" max="8" width="16.5" style="4" hidden="1" customWidth="1"/>
    <col min="9" max="9" width="18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  <c r="U1" s="1" t="s">
        <v>105</v>
      </c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B4">
        <v>6637</v>
      </c>
      <c r="C4" s="1" t="s">
        <v>66</v>
      </c>
      <c r="D4" s="4">
        <v>968</v>
      </c>
      <c r="E4" s="14">
        <v>1.1792</v>
      </c>
      <c r="F4" s="14">
        <v>1.1792</v>
      </c>
      <c r="G4" s="14">
        <f t="shared" ref="G4:G26" si="0">E4-F4</f>
        <v>0</v>
      </c>
      <c r="H4" s="13">
        <f>AVERAGE(E4:F4)</f>
        <v>1.1792</v>
      </c>
      <c r="I4" s="14">
        <v>1.2008000000000001</v>
      </c>
      <c r="J4" s="14">
        <v>1.2010000000000001</v>
      </c>
      <c r="K4" s="14">
        <f>I4-J4</f>
        <v>-1.9999999999997797E-4</v>
      </c>
      <c r="L4" s="13">
        <f>AVERAGE(I4:J4)</f>
        <v>1.2009000000000001</v>
      </c>
      <c r="M4" s="14">
        <v>1.1919999999999999</v>
      </c>
      <c r="N4" s="14">
        <v>1.1919999999999999</v>
      </c>
      <c r="O4" s="14">
        <f>M4-N4</f>
        <v>0</v>
      </c>
      <c r="P4" s="13">
        <f>AVERAGE(M4:N4)</f>
        <v>1.1919999999999999</v>
      </c>
      <c r="Q4" s="14">
        <f>((L4-H4)*1000)/(D4/1000)</f>
        <v>22.417355371900882</v>
      </c>
      <c r="R4" s="14">
        <f>((P4-H4)*1000)/(D4/1000)</f>
        <v>13.223140495867689</v>
      </c>
      <c r="S4" s="14">
        <f>Q4-R4</f>
        <v>9.1942148760331932</v>
      </c>
      <c r="T4" s="14">
        <f>L4-H4</f>
        <v>2.1700000000000053E-2</v>
      </c>
      <c r="U4" s="14">
        <f>P4-H4</f>
        <v>1.2799999999999923E-2</v>
      </c>
      <c r="V4" s="14">
        <f>T4-U4</f>
        <v>8.90000000000013E-3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B5">
        <v>6638</v>
      </c>
      <c r="C5" s="1" t="s">
        <v>67</v>
      </c>
      <c r="D5" s="4">
        <v>1015</v>
      </c>
      <c r="E5" s="14">
        <v>1.1889000000000001</v>
      </c>
      <c r="F5" s="14">
        <v>1.1894</v>
      </c>
      <c r="G5" s="14">
        <f t="shared" si="0"/>
        <v>-4.9999999999994493E-4</v>
      </c>
      <c r="H5" s="13">
        <f t="shared" ref="H5:H41" si="1">AVERAGE(E5:F5)</f>
        <v>1.1891500000000002</v>
      </c>
      <c r="I5" s="14">
        <v>1.2202999999999999</v>
      </c>
      <c r="J5" s="14">
        <v>1.2202</v>
      </c>
      <c r="K5" s="14">
        <f t="shared" ref="K5:K41" si="2">I5-J5</f>
        <v>9.9999999999988987E-5</v>
      </c>
      <c r="L5" s="13">
        <f t="shared" ref="L5:L41" si="3">AVERAGE(I5:J5)</f>
        <v>1.2202500000000001</v>
      </c>
      <c r="M5" s="14">
        <v>1.2099</v>
      </c>
      <c r="N5" s="14">
        <v>1.21</v>
      </c>
      <c r="O5" s="14">
        <f t="shared" ref="O5:O41" si="4">M5-N5</f>
        <v>-9.9999999999988987E-5</v>
      </c>
      <c r="P5" s="13">
        <f t="shared" ref="P5:P41" si="5">AVERAGE(M5:N5)</f>
        <v>1.2099500000000001</v>
      </c>
      <c r="Q5" s="14">
        <f t="shared" ref="Q5:Q41" si="6">((L5-H5)*1000)/(D5/1000)</f>
        <v>30.640394088669861</v>
      </c>
      <c r="R5" s="14">
        <f t="shared" ref="R5:R41" si="7">((P5-H5)*1000)/(D5/1000)</f>
        <v>20.492610837438356</v>
      </c>
      <c r="S5" s="14">
        <f t="shared" ref="S5:S41" si="8">Q5-R5</f>
        <v>10.147783251231505</v>
      </c>
      <c r="T5" s="14">
        <f t="shared" ref="T5:T41" si="9">L5-H5</f>
        <v>3.1099999999999905E-2</v>
      </c>
      <c r="U5" s="14">
        <f t="shared" ref="U5:U41" si="10">P5-H5</f>
        <v>2.079999999999993E-2</v>
      </c>
      <c r="V5" s="14">
        <f t="shared" ref="V5:V41" si="11">T5-U5</f>
        <v>1.0299999999999976E-2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31</v>
      </c>
      <c r="B6" s="1">
        <v>6637</v>
      </c>
      <c r="C6" s="1" t="s">
        <v>68</v>
      </c>
      <c r="D6" s="4">
        <v>1935</v>
      </c>
      <c r="E6" s="14">
        <v>1.1749000000000001</v>
      </c>
      <c r="F6" s="14">
        <v>1.1746000000000001</v>
      </c>
      <c r="G6" s="14">
        <f t="shared" si="0"/>
        <v>2.9999999999996696E-4</v>
      </c>
      <c r="H6" s="13">
        <f t="shared" si="1"/>
        <v>1.17475</v>
      </c>
      <c r="I6" s="14">
        <v>1.2203999999999999</v>
      </c>
      <c r="J6" s="14">
        <v>1.2203999999999999</v>
      </c>
      <c r="K6" s="14">
        <f t="shared" si="2"/>
        <v>0</v>
      </c>
      <c r="L6" s="13">
        <f t="shared" si="3"/>
        <v>1.2203999999999999</v>
      </c>
      <c r="M6" s="14">
        <v>1.2027000000000001</v>
      </c>
      <c r="N6" s="14">
        <v>1.2030000000000001</v>
      </c>
      <c r="O6" s="14">
        <f t="shared" si="4"/>
        <v>-2.9999999999996696E-4</v>
      </c>
      <c r="P6" s="13">
        <f t="shared" si="5"/>
        <v>1.2028500000000002</v>
      </c>
      <c r="Q6" s="14">
        <f t="shared" si="6"/>
        <v>23.591731266149853</v>
      </c>
      <c r="R6" s="14">
        <f t="shared" si="7"/>
        <v>14.521963824289527</v>
      </c>
      <c r="S6" s="14">
        <f t="shared" si="8"/>
        <v>9.0697674418603267</v>
      </c>
      <c r="T6" s="14">
        <f t="shared" si="9"/>
        <v>4.5649999999999968E-2</v>
      </c>
      <c r="U6" s="14">
        <f t="shared" si="10"/>
        <v>2.8100000000000236E-2</v>
      </c>
      <c r="V6" s="14">
        <f t="shared" si="11"/>
        <v>1.7549999999999732E-2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32</v>
      </c>
      <c r="B7" s="1">
        <v>6638</v>
      </c>
      <c r="C7" s="1" t="s">
        <v>69</v>
      </c>
      <c r="D7" s="4">
        <v>2040</v>
      </c>
      <c r="E7" s="14">
        <v>1.1779999999999999</v>
      </c>
      <c r="F7" s="14">
        <v>1.1778999999999999</v>
      </c>
      <c r="G7" s="14">
        <f t="shared" si="0"/>
        <v>9.9999999999988987E-5</v>
      </c>
      <c r="H7" s="13">
        <f t="shared" si="1"/>
        <v>1.1779500000000001</v>
      </c>
      <c r="I7" s="14">
        <v>1.2751999999999999</v>
      </c>
      <c r="J7" s="14">
        <v>1.2756000000000001</v>
      </c>
      <c r="K7" s="14">
        <f t="shared" si="2"/>
        <v>-4.0000000000017799E-4</v>
      </c>
      <c r="L7" s="13">
        <f t="shared" si="3"/>
        <v>1.2753999999999999</v>
      </c>
      <c r="M7" s="14">
        <v>1.2526999999999999</v>
      </c>
      <c r="N7" s="14">
        <v>1.2531000000000001</v>
      </c>
      <c r="O7" s="14">
        <f t="shared" si="4"/>
        <v>-4.0000000000017799E-4</v>
      </c>
      <c r="P7" s="13">
        <f t="shared" si="5"/>
        <v>1.2528999999999999</v>
      </c>
      <c r="Q7" s="14">
        <f t="shared" si="6"/>
        <v>47.769607843137166</v>
      </c>
      <c r="R7" s="14">
        <f t="shared" si="7"/>
        <v>36.740196078431296</v>
      </c>
      <c r="S7" s="14">
        <f t="shared" si="8"/>
        <v>11.02941176470587</v>
      </c>
      <c r="T7" s="14">
        <f t="shared" si="9"/>
        <v>9.7449999999999815E-2</v>
      </c>
      <c r="U7" s="14">
        <f t="shared" si="10"/>
        <v>7.494999999999985E-2</v>
      </c>
      <c r="V7" s="14">
        <f t="shared" si="11"/>
        <v>2.2499999999999964E-2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33</v>
      </c>
      <c r="B8" s="1">
        <v>6637</v>
      </c>
      <c r="C8" s="1" t="s">
        <v>71</v>
      </c>
      <c r="D8" s="4">
        <v>1310</v>
      </c>
      <c r="E8" s="14">
        <v>1.1789000000000001</v>
      </c>
      <c r="F8" s="14">
        <v>1.1793</v>
      </c>
      <c r="G8" s="14">
        <f t="shared" si="0"/>
        <v>-3.9999999999995595E-4</v>
      </c>
      <c r="H8" s="13">
        <f t="shared" si="1"/>
        <v>1.1791</v>
      </c>
      <c r="I8" s="14">
        <v>1.3525</v>
      </c>
      <c r="J8" s="14">
        <v>1.353</v>
      </c>
      <c r="K8" s="14">
        <f t="shared" si="2"/>
        <v>-4.9999999999994493E-4</v>
      </c>
      <c r="L8" s="13">
        <f t="shared" si="3"/>
        <v>1.3527499999999999</v>
      </c>
      <c r="M8" s="14">
        <v>1.3236000000000001</v>
      </c>
      <c r="N8" s="14">
        <v>1.3233999999999999</v>
      </c>
      <c r="O8" s="14">
        <f t="shared" si="4"/>
        <v>2.0000000000020002E-4</v>
      </c>
      <c r="P8" s="13">
        <f t="shared" si="5"/>
        <v>1.3235000000000001</v>
      </c>
      <c r="Q8" s="14">
        <f t="shared" si="6"/>
        <v>132.55725190839684</v>
      </c>
      <c r="R8" s="14">
        <f t="shared" si="7"/>
        <v>110.22900763358786</v>
      </c>
      <c r="S8" s="14">
        <f t="shared" si="8"/>
        <v>22.328244274808981</v>
      </c>
      <c r="T8" s="14">
        <f t="shared" si="9"/>
        <v>0.17364999999999986</v>
      </c>
      <c r="U8" s="14">
        <f t="shared" si="10"/>
        <v>0.14440000000000008</v>
      </c>
      <c r="V8" s="14">
        <f t="shared" si="11"/>
        <v>2.9249999999999776E-2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B9" s="1">
        <v>6638</v>
      </c>
      <c r="C9" s="1" t="s">
        <v>70</v>
      </c>
      <c r="D9" s="4">
        <v>1205</v>
      </c>
      <c r="E9" s="14">
        <v>1.1830000000000001</v>
      </c>
      <c r="F9" s="14">
        <v>1.1834</v>
      </c>
      <c r="G9" s="14">
        <f t="shared" si="0"/>
        <v>-3.9999999999995595E-4</v>
      </c>
      <c r="H9" s="13">
        <f t="shared" si="1"/>
        <v>1.1832</v>
      </c>
      <c r="I9" s="14">
        <v>1.3351999999999999</v>
      </c>
      <c r="J9" s="14">
        <v>1.3353999999999999</v>
      </c>
      <c r="K9" s="14">
        <f t="shared" si="2"/>
        <v>-1.9999999999997797E-4</v>
      </c>
      <c r="L9" s="13">
        <f t="shared" si="3"/>
        <v>1.3352999999999999</v>
      </c>
      <c r="M9" s="14">
        <v>1.3089999999999999</v>
      </c>
      <c r="N9" s="14">
        <v>1.3090999999999999</v>
      </c>
      <c r="O9" s="14">
        <f t="shared" si="4"/>
        <v>-9.9999999999988987E-5</v>
      </c>
      <c r="P9" s="13">
        <f t="shared" si="5"/>
        <v>1.30905</v>
      </c>
      <c r="Q9" s="14">
        <f t="shared" si="6"/>
        <v>126.22406639004141</v>
      </c>
      <c r="R9" s="14">
        <f t="shared" si="7"/>
        <v>104.43983402489629</v>
      </c>
      <c r="S9" s="14">
        <f t="shared" si="8"/>
        <v>21.78423236514513</v>
      </c>
      <c r="T9" s="14">
        <f t="shared" si="9"/>
        <v>0.1520999999999999</v>
      </c>
      <c r="U9" s="14">
        <f t="shared" si="10"/>
        <v>0.12585000000000002</v>
      </c>
      <c r="V9" s="14">
        <f t="shared" si="11"/>
        <v>2.6249999999999885E-2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B10" s="1">
        <v>6637</v>
      </c>
      <c r="C10" s="1" t="s">
        <v>72</v>
      </c>
      <c r="D10" s="4">
        <v>1370</v>
      </c>
      <c r="E10" s="14">
        <v>1.1724000000000001</v>
      </c>
      <c r="F10" s="14">
        <v>1.1726000000000001</v>
      </c>
      <c r="G10" s="14">
        <f t="shared" si="0"/>
        <v>-1.9999999999997797E-4</v>
      </c>
      <c r="H10" s="13">
        <f t="shared" si="1"/>
        <v>1.1725000000000001</v>
      </c>
      <c r="I10" s="14">
        <v>1.2817000000000001</v>
      </c>
      <c r="J10" s="14">
        <v>1.2819</v>
      </c>
      <c r="K10" s="14">
        <f t="shared" si="2"/>
        <v>-1.9999999999997797E-4</v>
      </c>
      <c r="L10" s="13">
        <f t="shared" si="3"/>
        <v>1.2818000000000001</v>
      </c>
      <c r="M10" s="14">
        <v>1.2615000000000001</v>
      </c>
      <c r="N10" s="14">
        <v>1.2614000000000001</v>
      </c>
      <c r="O10" s="14">
        <f t="shared" si="4"/>
        <v>9.9999999999988987E-5</v>
      </c>
      <c r="P10" s="13">
        <f t="shared" si="5"/>
        <v>1.26145</v>
      </c>
      <c r="Q10" s="14">
        <f t="shared" si="6"/>
        <v>79.781021897810177</v>
      </c>
      <c r="R10" s="14">
        <f t="shared" si="7"/>
        <v>64.92700729926996</v>
      </c>
      <c r="S10" s="14">
        <f t="shared" si="8"/>
        <v>14.854014598540218</v>
      </c>
      <c r="T10" s="14">
        <f t="shared" si="9"/>
        <v>0.10929999999999995</v>
      </c>
      <c r="U10" s="14">
        <f t="shared" si="10"/>
        <v>8.8949999999999863E-2</v>
      </c>
      <c r="V10" s="14">
        <f t="shared" si="11"/>
        <v>2.035000000000009E-2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B11" s="1">
        <v>6638</v>
      </c>
      <c r="C11" s="1" t="s">
        <v>73</v>
      </c>
      <c r="D11" s="4">
        <v>1408</v>
      </c>
      <c r="E11" s="14">
        <v>1.1635</v>
      </c>
      <c r="F11" s="14">
        <v>1.1638999999999999</v>
      </c>
      <c r="G11" s="14">
        <f t="shared" si="0"/>
        <v>-3.9999999999995595E-4</v>
      </c>
      <c r="H11" s="13">
        <f t="shared" si="1"/>
        <v>1.1637</v>
      </c>
      <c r="I11" s="14">
        <v>1.3354999999999999</v>
      </c>
      <c r="J11" s="14">
        <v>1.3360000000000001</v>
      </c>
      <c r="K11" s="14">
        <f t="shared" si="2"/>
        <v>-5.0000000000016698E-4</v>
      </c>
      <c r="L11" s="13">
        <f t="shared" si="3"/>
        <v>1.33575</v>
      </c>
      <c r="M11" s="14">
        <v>1.3088</v>
      </c>
      <c r="N11" s="14">
        <v>1.3089</v>
      </c>
      <c r="O11" s="14">
        <f t="shared" si="4"/>
        <v>-9.9999999999988987E-5</v>
      </c>
      <c r="P11" s="13">
        <f t="shared" si="5"/>
        <v>1.3088500000000001</v>
      </c>
      <c r="Q11" s="14">
        <f t="shared" si="6"/>
        <v>122.19460227272731</v>
      </c>
      <c r="R11" s="14">
        <f t="shared" si="7"/>
        <v>103.08948863636373</v>
      </c>
      <c r="S11" s="14">
        <f t="shared" si="8"/>
        <v>19.105113636363583</v>
      </c>
      <c r="T11" s="14">
        <f t="shared" si="9"/>
        <v>0.17205000000000004</v>
      </c>
      <c r="U11" s="14">
        <f t="shared" si="10"/>
        <v>0.14515000000000011</v>
      </c>
      <c r="V11" s="14">
        <f t="shared" si="11"/>
        <v>2.6899999999999924E-2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B12" s="1">
        <v>6637</v>
      </c>
      <c r="C12" s="1" t="s">
        <v>74</v>
      </c>
      <c r="D12" s="4">
        <v>805</v>
      </c>
      <c r="E12" s="14">
        <v>1.1832</v>
      </c>
      <c r="F12" s="14">
        <v>1.1837</v>
      </c>
      <c r="G12" s="14">
        <f t="shared" si="0"/>
        <v>-4.9999999999994493E-4</v>
      </c>
      <c r="H12" s="13">
        <f t="shared" si="1"/>
        <v>1.1834500000000001</v>
      </c>
      <c r="I12" s="14">
        <v>1.4343999999999999</v>
      </c>
      <c r="J12" s="14">
        <v>1.4346000000000001</v>
      </c>
      <c r="K12" s="14">
        <f t="shared" si="2"/>
        <v>-2.0000000000020002E-4</v>
      </c>
      <c r="L12" s="13">
        <f t="shared" si="3"/>
        <v>1.4344999999999999</v>
      </c>
      <c r="M12" s="14">
        <v>1.4045000000000001</v>
      </c>
      <c r="N12" s="14">
        <v>1.4044000000000001</v>
      </c>
      <c r="O12" s="14">
        <f t="shared" si="4"/>
        <v>9.9999999999988987E-5</v>
      </c>
      <c r="P12" s="13">
        <f t="shared" si="5"/>
        <v>1.4044500000000002</v>
      </c>
      <c r="Q12" s="14">
        <f t="shared" si="6"/>
        <v>311.86335403726679</v>
      </c>
      <c r="R12" s="14">
        <f t="shared" si="7"/>
        <v>274.53416149068335</v>
      </c>
      <c r="S12" s="14">
        <f t="shared" si="8"/>
        <v>37.329192546583442</v>
      </c>
      <c r="T12" s="14">
        <f t="shared" si="9"/>
        <v>0.25104999999999977</v>
      </c>
      <c r="U12" s="14">
        <f t="shared" si="10"/>
        <v>0.22100000000000009</v>
      </c>
      <c r="V12" s="14">
        <f t="shared" si="11"/>
        <v>3.0049999999999688E-2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B13" s="1">
        <v>6638</v>
      </c>
      <c r="C13" s="1" t="s">
        <v>75</v>
      </c>
      <c r="D13" s="4">
        <v>873</v>
      </c>
      <c r="E13" s="14">
        <v>1.169</v>
      </c>
      <c r="F13" s="14">
        <v>1.1695</v>
      </c>
      <c r="G13" s="14">
        <f t="shared" si="0"/>
        <v>-4.9999999999994493E-4</v>
      </c>
      <c r="H13" s="13">
        <f t="shared" si="1"/>
        <v>1.1692499999999999</v>
      </c>
      <c r="I13" s="14">
        <v>1.4752000000000001</v>
      </c>
      <c r="J13" s="14">
        <v>1.4756</v>
      </c>
      <c r="K13" s="14">
        <f t="shared" si="2"/>
        <v>-3.9999999999995595E-4</v>
      </c>
      <c r="L13" s="13">
        <f t="shared" si="3"/>
        <v>1.4754</v>
      </c>
      <c r="M13" s="14">
        <v>1.4391</v>
      </c>
      <c r="N13" s="14">
        <v>1.4392</v>
      </c>
      <c r="O13" s="14">
        <f t="shared" si="4"/>
        <v>-9.9999999999988987E-5</v>
      </c>
      <c r="P13" s="13">
        <f t="shared" si="5"/>
        <v>1.4391500000000002</v>
      </c>
      <c r="Q13" s="14">
        <f t="shared" si="6"/>
        <v>350.68728522336789</v>
      </c>
      <c r="R13" s="14">
        <f t="shared" si="7"/>
        <v>309.16380297823628</v>
      </c>
      <c r="S13" s="14">
        <f t="shared" si="8"/>
        <v>41.523482245131618</v>
      </c>
      <c r="T13" s="14">
        <f t="shared" si="9"/>
        <v>0.30615000000000014</v>
      </c>
      <c r="U13" s="14">
        <f t="shared" si="10"/>
        <v>0.26990000000000025</v>
      </c>
      <c r="V13" s="14">
        <f t="shared" si="11"/>
        <v>3.6249999999999893E-2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B14" s="1">
        <v>6637</v>
      </c>
      <c r="C14" s="1" t="s">
        <v>76</v>
      </c>
      <c r="D14" s="4">
        <v>1282</v>
      </c>
      <c r="E14" s="14">
        <v>1.1660999999999999</v>
      </c>
      <c r="F14" s="14">
        <v>1.1661999999999999</v>
      </c>
      <c r="G14" s="14">
        <f t="shared" si="0"/>
        <v>-9.9999999999988987E-5</v>
      </c>
      <c r="H14" s="13">
        <f t="shared" si="1"/>
        <v>1.16615</v>
      </c>
      <c r="I14" s="14">
        <v>1.3613999999999999</v>
      </c>
      <c r="J14" s="14">
        <v>1.3617999999999999</v>
      </c>
      <c r="K14" s="14">
        <f t="shared" si="2"/>
        <v>-3.9999999999995595E-4</v>
      </c>
      <c r="L14" s="13">
        <f t="shared" si="3"/>
        <v>1.3615999999999999</v>
      </c>
      <c r="M14" s="14">
        <v>1.3348</v>
      </c>
      <c r="N14" s="14">
        <v>1.3351</v>
      </c>
      <c r="O14" s="14">
        <f t="shared" si="4"/>
        <v>-2.9999999999996696E-4</v>
      </c>
      <c r="P14" s="13">
        <f t="shared" si="5"/>
        <v>1.3349500000000001</v>
      </c>
      <c r="Q14" s="14">
        <f t="shared" si="6"/>
        <v>152.45709828393129</v>
      </c>
      <c r="R14" s="14">
        <f t="shared" si="7"/>
        <v>131.66926677067087</v>
      </c>
      <c r="S14" s="14">
        <f t="shared" si="8"/>
        <v>20.787831513260414</v>
      </c>
      <c r="T14" s="14">
        <f t="shared" si="9"/>
        <v>0.1954499999999999</v>
      </c>
      <c r="U14" s="14">
        <f t="shared" si="10"/>
        <v>0.16880000000000006</v>
      </c>
      <c r="V14" s="14">
        <f t="shared" si="11"/>
        <v>2.664999999999984E-2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B15" s="1">
        <v>6638</v>
      </c>
      <c r="C15" s="1" t="s">
        <v>77</v>
      </c>
      <c r="D15" s="4">
        <v>1300</v>
      </c>
      <c r="E15" s="14">
        <v>1.1808000000000001</v>
      </c>
      <c r="F15" s="14">
        <v>1.181</v>
      </c>
      <c r="G15" s="14">
        <f t="shared" si="0"/>
        <v>-1.9999999999997797E-4</v>
      </c>
      <c r="H15" s="13">
        <f t="shared" si="1"/>
        <v>1.1809000000000001</v>
      </c>
      <c r="I15" s="14">
        <v>1.3869</v>
      </c>
      <c r="J15" s="14">
        <v>1.3864000000000001</v>
      </c>
      <c r="K15" s="14">
        <f t="shared" si="2"/>
        <v>4.9999999999994493E-4</v>
      </c>
      <c r="L15" s="13">
        <f t="shared" si="3"/>
        <v>1.3866499999999999</v>
      </c>
      <c r="M15" s="14">
        <v>1.3586</v>
      </c>
      <c r="N15" s="14">
        <v>1.3588</v>
      </c>
      <c r="O15" s="14">
        <f t="shared" si="4"/>
        <v>-1.9999999999997797E-4</v>
      </c>
      <c r="P15" s="13">
        <f t="shared" si="5"/>
        <v>1.3587</v>
      </c>
      <c r="Q15" s="14">
        <f t="shared" si="6"/>
        <v>158.26923076923069</v>
      </c>
      <c r="R15" s="14">
        <f t="shared" si="7"/>
        <v>136.76923076923072</v>
      </c>
      <c r="S15" s="14">
        <f t="shared" si="8"/>
        <v>21.499999999999972</v>
      </c>
      <c r="T15" s="14">
        <f t="shared" si="9"/>
        <v>0.20574999999999988</v>
      </c>
      <c r="U15" s="14">
        <f t="shared" si="10"/>
        <v>0.17779999999999996</v>
      </c>
      <c r="V15" s="14">
        <f t="shared" si="11"/>
        <v>2.7949999999999919E-2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B16" s="1">
        <v>6637</v>
      </c>
      <c r="C16" s="1" t="s">
        <v>78</v>
      </c>
      <c r="D16" s="4">
        <v>1487</v>
      </c>
      <c r="E16" s="14">
        <v>1.1894</v>
      </c>
      <c r="F16" s="14">
        <v>1.1890000000000001</v>
      </c>
      <c r="G16" s="14">
        <f t="shared" si="0"/>
        <v>3.9999999999995595E-4</v>
      </c>
      <c r="H16" s="13">
        <f t="shared" si="1"/>
        <v>1.1892</v>
      </c>
      <c r="I16" s="14">
        <v>1.3290999999999999</v>
      </c>
      <c r="J16" s="14">
        <v>1.3290999999999999</v>
      </c>
      <c r="K16" s="14">
        <f t="shared" si="2"/>
        <v>0</v>
      </c>
      <c r="L16" s="13">
        <f t="shared" si="3"/>
        <v>1.3290999999999999</v>
      </c>
      <c r="M16" s="14">
        <v>1.3089999999999999</v>
      </c>
      <c r="N16" s="14">
        <v>1.3091999999999999</v>
      </c>
      <c r="O16" s="14">
        <f t="shared" si="4"/>
        <v>-1.9999999999997797E-4</v>
      </c>
      <c r="P16" s="13">
        <f t="shared" si="5"/>
        <v>1.3090999999999999</v>
      </c>
      <c r="Q16" s="14">
        <f t="shared" si="6"/>
        <v>94.082044384667057</v>
      </c>
      <c r="R16" s="14">
        <f t="shared" si="7"/>
        <v>80.632145258910484</v>
      </c>
      <c r="S16" s="14">
        <f t="shared" si="8"/>
        <v>13.449899125756573</v>
      </c>
      <c r="T16" s="14">
        <f t="shared" si="9"/>
        <v>0.13989999999999991</v>
      </c>
      <c r="U16" s="14">
        <f t="shared" si="10"/>
        <v>0.1198999999999999</v>
      </c>
      <c r="V16" s="14">
        <f t="shared" si="11"/>
        <v>2.0000000000000018E-2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B17" s="1">
        <v>6638</v>
      </c>
      <c r="C17" s="1" t="s">
        <v>79</v>
      </c>
      <c r="D17" s="4">
        <v>1520</v>
      </c>
      <c r="E17" s="14">
        <v>1.1857</v>
      </c>
      <c r="F17" s="14">
        <v>1.1860999999999999</v>
      </c>
      <c r="G17" s="14">
        <f t="shared" si="0"/>
        <v>-3.9999999999995595E-4</v>
      </c>
      <c r="H17" s="13">
        <f t="shared" si="1"/>
        <v>1.1859</v>
      </c>
      <c r="I17" s="14">
        <v>1.4499</v>
      </c>
      <c r="J17" s="14">
        <v>1.4501999999999999</v>
      </c>
      <c r="K17" s="14">
        <f t="shared" si="2"/>
        <v>-2.9999999999996696E-4</v>
      </c>
      <c r="L17" s="13">
        <f t="shared" si="3"/>
        <v>1.4500500000000001</v>
      </c>
      <c r="M17" s="14">
        <v>1.4167000000000001</v>
      </c>
      <c r="N17" s="14">
        <v>1.4168000000000001</v>
      </c>
      <c r="O17" s="14">
        <f t="shared" si="4"/>
        <v>-9.9999999999988987E-5</v>
      </c>
      <c r="P17" s="13">
        <f t="shared" si="5"/>
        <v>1.41675</v>
      </c>
      <c r="Q17" s="14">
        <f t="shared" si="6"/>
        <v>173.78289473684217</v>
      </c>
      <c r="R17" s="14">
        <f t="shared" si="7"/>
        <v>151.875</v>
      </c>
      <c r="S17" s="14">
        <f t="shared" si="8"/>
        <v>21.907894736842167</v>
      </c>
      <c r="T17" s="14">
        <f t="shared" si="9"/>
        <v>0.26415000000000011</v>
      </c>
      <c r="U17" s="14">
        <f t="shared" si="10"/>
        <v>0.23085</v>
      </c>
      <c r="V17" s="14">
        <f t="shared" si="11"/>
        <v>3.3300000000000107E-2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B18" s="1">
        <v>6637</v>
      </c>
      <c r="C18" s="1" t="s">
        <v>80</v>
      </c>
      <c r="D18" s="4">
        <v>1008</v>
      </c>
      <c r="E18" s="14">
        <v>1.1875</v>
      </c>
      <c r="F18" s="14">
        <v>1.1877</v>
      </c>
      <c r="G18" s="14">
        <f t="shared" si="0"/>
        <v>-1.9999999999997797E-4</v>
      </c>
      <c r="H18" s="13">
        <f t="shared" si="1"/>
        <v>1.1876</v>
      </c>
      <c r="I18" s="14">
        <v>1.4863</v>
      </c>
      <c r="J18" s="14">
        <v>1.4864999999999999</v>
      </c>
      <c r="K18" s="14">
        <f t="shared" si="2"/>
        <v>-1.9999999999997797E-4</v>
      </c>
      <c r="L18" s="13">
        <f t="shared" si="3"/>
        <v>1.4863999999999999</v>
      </c>
      <c r="M18" s="14">
        <v>1.456</v>
      </c>
      <c r="N18" s="14">
        <v>1.456</v>
      </c>
      <c r="O18" s="14">
        <f t="shared" si="4"/>
        <v>0</v>
      </c>
      <c r="P18" s="13">
        <f t="shared" si="5"/>
        <v>1.456</v>
      </c>
      <c r="Q18" s="14">
        <f t="shared" si="6"/>
        <v>296.42857142857139</v>
      </c>
      <c r="R18" s="14">
        <f t="shared" si="7"/>
        <v>266.26984126984127</v>
      </c>
      <c r="S18" s="14">
        <f t="shared" si="8"/>
        <v>30.158730158730123</v>
      </c>
      <c r="T18" s="14">
        <f t="shared" si="9"/>
        <v>0.29879999999999995</v>
      </c>
      <c r="U18" s="14">
        <f t="shared" si="10"/>
        <v>0.26839999999999997</v>
      </c>
      <c r="V18" s="14">
        <f t="shared" si="11"/>
        <v>3.0399999999999983E-2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B19" s="1">
        <v>6638</v>
      </c>
      <c r="C19" s="1" t="s">
        <v>81</v>
      </c>
      <c r="D19" s="4">
        <v>1030</v>
      </c>
      <c r="E19" s="14">
        <v>1.1653</v>
      </c>
      <c r="F19" s="14">
        <v>1.165</v>
      </c>
      <c r="G19" s="14">
        <f t="shared" si="0"/>
        <v>2.9999999999996696E-4</v>
      </c>
      <c r="H19" s="13">
        <f t="shared" si="1"/>
        <v>1.1651500000000001</v>
      </c>
      <c r="I19" s="14">
        <v>1.6645000000000001</v>
      </c>
      <c r="J19" s="14">
        <v>1.6646000000000001</v>
      </c>
      <c r="K19" s="14">
        <f t="shared" si="2"/>
        <v>-9.9999999999988987E-5</v>
      </c>
      <c r="L19" s="13">
        <f t="shared" si="3"/>
        <v>1.6645500000000002</v>
      </c>
      <c r="M19" s="14">
        <v>1.6135999999999999</v>
      </c>
      <c r="N19" s="14">
        <v>1.6138999999999999</v>
      </c>
      <c r="O19" s="14">
        <f t="shared" si="4"/>
        <v>-2.9999999999996696E-4</v>
      </c>
      <c r="P19" s="13">
        <f t="shared" si="5"/>
        <v>1.61375</v>
      </c>
      <c r="Q19" s="14">
        <f t="shared" si="6"/>
        <v>484.85436893203894</v>
      </c>
      <c r="R19" s="14">
        <f t="shared" si="7"/>
        <v>435.53398058252418</v>
      </c>
      <c r="S19" s="14">
        <f t="shared" si="8"/>
        <v>49.320388349514758</v>
      </c>
      <c r="T19" s="14">
        <f t="shared" si="9"/>
        <v>0.49940000000000007</v>
      </c>
      <c r="U19" s="14">
        <f t="shared" si="10"/>
        <v>0.44859999999999989</v>
      </c>
      <c r="V19" s="14">
        <f t="shared" si="11"/>
        <v>5.0800000000000178E-2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B20" s="1">
        <v>6637</v>
      </c>
      <c r="C20" s="1" t="s">
        <v>82</v>
      </c>
      <c r="D20" s="4">
        <v>1075</v>
      </c>
      <c r="E20" s="14">
        <v>1.1737</v>
      </c>
      <c r="F20" s="14">
        <v>1.1738</v>
      </c>
      <c r="G20" s="14">
        <f t="shared" si="0"/>
        <v>-9.9999999999988987E-5</v>
      </c>
      <c r="H20" s="13">
        <f t="shared" si="1"/>
        <v>1.1737500000000001</v>
      </c>
      <c r="I20" s="14">
        <v>1.3704000000000001</v>
      </c>
      <c r="J20" s="14">
        <v>1.3702000000000001</v>
      </c>
      <c r="K20" s="14">
        <f t="shared" si="2"/>
        <v>1.9999999999997797E-4</v>
      </c>
      <c r="L20" s="13">
        <f t="shared" si="3"/>
        <v>1.3703000000000001</v>
      </c>
      <c r="M20" s="14">
        <v>1.3480000000000001</v>
      </c>
      <c r="N20" s="14">
        <v>1.3483000000000001</v>
      </c>
      <c r="O20" s="14">
        <f t="shared" si="4"/>
        <v>-2.9999999999996696E-4</v>
      </c>
      <c r="P20" s="13">
        <f t="shared" si="5"/>
        <v>1.34815</v>
      </c>
      <c r="Q20" s="14">
        <f t="shared" si="6"/>
        <v>182.83720930232559</v>
      </c>
      <c r="R20" s="14">
        <f t="shared" si="7"/>
        <v>162.2325581395348</v>
      </c>
      <c r="S20" s="14">
        <f t="shared" si="8"/>
        <v>20.604651162790788</v>
      </c>
      <c r="T20" s="14">
        <f t="shared" si="9"/>
        <v>0.19655</v>
      </c>
      <c r="U20" s="14">
        <f t="shared" si="10"/>
        <v>0.17439999999999989</v>
      </c>
      <c r="V20" s="14">
        <f t="shared" si="11"/>
        <v>2.2150000000000114E-2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46</v>
      </c>
      <c r="B21" s="1">
        <v>6638</v>
      </c>
      <c r="C21" s="1" t="s">
        <v>83</v>
      </c>
      <c r="D21" s="4">
        <v>1095</v>
      </c>
      <c r="E21" s="14">
        <v>1.1666000000000001</v>
      </c>
      <c r="F21" s="14">
        <v>1.1669</v>
      </c>
      <c r="G21" s="14">
        <f t="shared" si="0"/>
        <v>-2.9999999999996696E-4</v>
      </c>
      <c r="H21" s="13">
        <f t="shared" si="1"/>
        <v>1.16675</v>
      </c>
      <c r="I21" s="14">
        <v>1.5164</v>
      </c>
      <c r="J21" s="14">
        <v>1.5165999999999999</v>
      </c>
      <c r="K21" s="14">
        <f t="shared" si="2"/>
        <v>-1.9999999999997797E-4</v>
      </c>
      <c r="L21" s="13">
        <f t="shared" si="3"/>
        <v>1.5165</v>
      </c>
      <c r="M21" s="14">
        <v>1.4785999999999999</v>
      </c>
      <c r="N21" s="14">
        <v>1.4787999999999999</v>
      </c>
      <c r="O21" s="14">
        <f t="shared" si="4"/>
        <v>-1.9999999999997797E-4</v>
      </c>
      <c r="P21" s="13">
        <f t="shared" si="5"/>
        <v>1.4786999999999999</v>
      </c>
      <c r="Q21" s="14">
        <f t="shared" si="6"/>
        <v>319.40639269406392</v>
      </c>
      <c r="R21" s="14">
        <f t="shared" si="7"/>
        <v>284.8858447488584</v>
      </c>
      <c r="S21" s="14">
        <f t="shared" si="8"/>
        <v>34.520547945205522</v>
      </c>
      <c r="T21" s="14">
        <f t="shared" si="9"/>
        <v>0.34975000000000001</v>
      </c>
      <c r="U21" s="14">
        <f t="shared" si="10"/>
        <v>0.31194999999999995</v>
      </c>
      <c r="V21" s="14">
        <f t="shared" si="11"/>
        <v>3.7800000000000056E-2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B22" s="1">
        <v>6637</v>
      </c>
      <c r="C22" s="1" t="s">
        <v>84</v>
      </c>
      <c r="D22" s="4">
        <v>1060</v>
      </c>
      <c r="E22" s="14">
        <v>1.1802999999999999</v>
      </c>
      <c r="F22" s="14">
        <v>1.1805000000000001</v>
      </c>
      <c r="G22" s="14">
        <f t="shared" si="0"/>
        <v>-2.0000000000020002E-4</v>
      </c>
      <c r="H22" s="13">
        <f t="shared" si="1"/>
        <v>1.1804000000000001</v>
      </c>
      <c r="I22" s="14">
        <v>1.3281000000000001</v>
      </c>
      <c r="J22" s="14">
        <v>1.3279000000000001</v>
      </c>
      <c r="K22" s="14">
        <f t="shared" si="2"/>
        <v>1.9999999999997797E-4</v>
      </c>
      <c r="L22" s="13">
        <f t="shared" si="3"/>
        <v>1.3280000000000001</v>
      </c>
      <c r="M22" s="14">
        <v>1.3095000000000001</v>
      </c>
      <c r="N22" s="14">
        <v>1.3098000000000001</v>
      </c>
      <c r="O22" s="14">
        <f t="shared" si="4"/>
        <v>-2.9999999999996696E-4</v>
      </c>
      <c r="P22" s="13">
        <f t="shared" si="5"/>
        <v>1.30965</v>
      </c>
      <c r="Q22" s="14">
        <f t="shared" si="6"/>
        <v>139.24528301886789</v>
      </c>
      <c r="R22" s="14">
        <f t="shared" si="7"/>
        <v>121.93396226415081</v>
      </c>
      <c r="S22" s="14">
        <f t="shared" si="8"/>
        <v>17.311320754717087</v>
      </c>
      <c r="T22" s="14">
        <f t="shared" si="9"/>
        <v>0.14759999999999995</v>
      </c>
      <c r="U22" s="14">
        <f t="shared" si="10"/>
        <v>0.12924999999999986</v>
      </c>
      <c r="V22" s="14">
        <f t="shared" si="11"/>
        <v>1.8350000000000088E-2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B23" s="1">
        <v>6638</v>
      </c>
      <c r="C23" s="1" t="s">
        <v>85</v>
      </c>
      <c r="D23" s="4">
        <v>1070</v>
      </c>
      <c r="E23" s="14">
        <v>1.1673</v>
      </c>
      <c r="F23" s="14">
        <v>1.1676</v>
      </c>
      <c r="G23" s="14">
        <f t="shared" si="0"/>
        <v>-2.9999999999996696E-4</v>
      </c>
      <c r="H23" s="13">
        <f t="shared" si="1"/>
        <v>1.1674500000000001</v>
      </c>
      <c r="I23" s="14">
        <v>1.4450000000000001</v>
      </c>
      <c r="J23" s="14">
        <v>1.4448000000000001</v>
      </c>
      <c r="K23" s="14">
        <f t="shared" si="2"/>
        <v>1.9999999999997797E-4</v>
      </c>
      <c r="L23" s="13">
        <f t="shared" si="3"/>
        <v>1.4449000000000001</v>
      </c>
      <c r="M23" s="14">
        <v>1.4135</v>
      </c>
      <c r="N23" s="14">
        <v>1.4134</v>
      </c>
      <c r="O23" s="14">
        <f t="shared" si="4"/>
        <v>9.9999999999988987E-5</v>
      </c>
      <c r="P23" s="13">
        <f t="shared" si="5"/>
        <v>1.4134500000000001</v>
      </c>
      <c r="Q23" s="14">
        <f t="shared" si="6"/>
        <v>259.29906542056074</v>
      </c>
      <c r="R23" s="14">
        <f t="shared" si="7"/>
        <v>229.90654205607476</v>
      </c>
      <c r="S23" s="14">
        <f t="shared" si="8"/>
        <v>29.392523364485982</v>
      </c>
      <c r="T23" s="14">
        <f t="shared" si="9"/>
        <v>0.27744999999999997</v>
      </c>
      <c r="U23" s="14">
        <f t="shared" si="10"/>
        <v>0.246</v>
      </c>
      <c r="V23" s="14">
        <f t="shared" si="11"/>
        <v>3.1449999999999978E-2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B24" s="1">
        <v>6637</v>
      </c>
      <c r="C24" s="1" t="s">
        <v>86</v>
      </c>
      <c r="D24" s="4">
        <v>1095</v>
      </c>
      <c r="E24" s="14">
        <v>1.1756</v>
      </c>
      <c r="F24" s="14">
        <v>1.1755</v>
      </c>
      <c r="G24" s="14">
        <f t="shared" si="0"/>
        <v>9.9999999999988987E-5</v>
      </c>
      <c r="H24" s="13">
        <f t="shared" si="1"/>
        <v>1.1755499999999999</v>
      </c>
      <c r="I24" s="14">
        <v>1.3082</v>
      </c>
      <c r="J24" s="14">
        <v>1.3080000000000001</v>
      </c>
      <c r="K24" s="14">
        <f t="shared" si="2"/>
        <v>1.9999999999997797E-4</v>
      </c>
      <c r="L24" s="13">
        <f t="shared" si="3"/>
        <v>1.3081</v>
      </c>
      <c r="M24" s="14">
        <v>1.2884</v>
      </c>
      <c r="N24" s="14">
        <v>1.2884</v>
      </c>
      <c r="O24" s="14">
        <f t="shared" si="4"/>
        <v>0</v>
      </c>
      <c r="P24" s="13">
        <f t="shared" si="5"/>
        <v>1.2884</v>
      </c>
      <c r="Q24" s="14">
        <f t="shared" si="6"/>
        <v>121.05022831050245</v>
      </c>
      <c r="R24" s="14">
        <f t="shared" si="7"/>
        <v>103.05936073059372</v>
      </c>
      <c r="S24" s="14">
        <f t="shared" si="8"/>
        <v>17.990867579908723</v>
      </c>
      <c r="T24" s="14">
        <f t="shared" si="9"/>
        <v>0.13255000000000017</v>
      </c>
      <c r="U24" s="14">
        <f t="shared" si="10"/>
        <v>0.11285000000000012</v>
      </c>
      <c r="V24" s="14">
        <f t="shared" si="11"/>
        <v>1.9700000000000051E-2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50</v>
      </c>
      <c r="B25" s="1">
        <v>6638</v>
      </c>
      <c r="C25" s="1" t="s">
        <v>87</v>
      </c>
      <c r="D25" s="4">
        <v>1100</v>
      </c>
      <c r="E25" s="14">
        <v>1.1704000000000001</v>
      </c>
      <c r="F25" s="14">
        <v>1.1701999999999999</v>
      </c>
      <c r="G25" s="14">
        <f t="shared" si="0"/>
        <v>2.0000000000020002E-4</v>
      </c>
      <c r="H25" s="13">
        <f t="shared" si="1"/>
        <v>1.1703000000000001</v>
      </c>
      <c r="I25" s="14">
        <v>1.3939999999999999</v>
      </c>
      <c r="J25" s="14">
        <v>1.3935</v>
      </c>
      <c r="K25" s="14">
        <f t="shared" si="2"/>
        <v>4.9999999999994493E-4</v>
      </c>
      <c r="L25" s="13">
        <f t="shared" si="3"/>
        <v>1.3937499999999998</v>
      </c>
      <c r="M25" s="14">
        <v>1.3647</v>
      </c>
      <c r="N25" s="14">
        <v>1.3648</v>
      </c>
      <c r="O25" s="14">
        <f t="shared" si="4"/>
        <v>-9.9999999999988987E-5</v>
      </c>
      <c r="P25" s="13">
        <f t="shared" si="5"/>
        <v>1.3647499999999999</v>
      </c>
      <c r="Q25" s="14">
        <f t="shared" si="6"/>
        <v>203.13636363636334</v>
      </c>
      <c r="R25" s="14">
        <f t="shared" si="7"/>
        <v>176.77272727272705</v>
      </c>
      <c r="S25" s="14">
        <f t="shared" si="8"/>
        <v>26.363636363636289</v>
      </c>
      <c r="T25" s="14">
        <f t="shared" si="9"/>
        <v>0.2234499999999997</v>
      </c>
      <c r="U25" s="14">
        <f t="shared" si="10"/>
        <v>0.19444999999999979</v>
      </c>
      <c r="V25" s="14">
        <f t="shared" si="11"/>
        <v>2.8999999999999915E-2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51</v>
      </c>
      <c r="B26" s="1">
        <v>6637</v>
      </c>
      <c r="C26" s="1" t="s">
        <v>88</v>
      </c>
      <c r="D26" s="4">
        <v>1220</v>
      </c>
      <c r="E26" s="14">
        <v>1.1628000000000001</v>
      </c>
      <c r="F26" s="14">
        <v>1.1627000000000001</v>
      </c>
      <c r="G26" s="14">
        <f t="shared" si="0"/>
        <v>9.9999999999988987E-5</v>
      </c>
      <c r="H26" s="13">
        <f t="shared" si="1"/>
        <v>1.16275</v>
      </c>
      <c r="I26" s="14">
        <v>1.5327</v>
      </c>
      <c r="J26" s="14">
        <v>1.5322</v>
      </c>
      <c r="K26" s="14">
        <f t="shared" si="2"/>
        <v>4.9999999999994493E-4</v>
      </c>
      <c r="L26" s="13">
        <f t="shared" si="3"/>
        <v>1.5324499999999999</v>
      </c>
      <c r="M26" s="14">
        <v>1.4922</v>
      </c>
      <c r="N26" s="14">
        <v>1.4918</v>
      </c>
      <c r="O26" s="14">
        <f t="shared" si="4"/>
        <v>3.9999999999995595E-4</v>
      </c>
      <c r="P26" s="13">
        <f t="shared" si="5"/>
        <v>1.492</v>
      </c>
      <c r="Q26" s="14">
        <f t="shared" si="6"/>
        <v>303.03278688524586</v>
      </c>
      <c r="R26" s="14">
        <f t="shared" si="7"/>
        <v>269.8770491803279</v>
      </c>
      <c r="S26" s="14">
        <f t="shared" si="8"/>
        <v>33.155737704917954</v>
      </c>
      <c r="T26" s="14">
        <f t="shared" si="9"/>
        <v>0.36969999999999992</v>
      </c>
      <c r="U26" s="14">
        <f t="shared" si="10"/>
        <v>0.32925000000000004</v>
      </c>
      <c r="V26" s="14">
        <f t="shared" si="11"/>
        <v>4.0449999999999875E-2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s="1" customFormat="1" x14ac:dyDescent="0.2">
      <c r="A27" s="1" t="s">
        <v>89</v>
      </c>
      <c r="B27" s="1">
        <v>6637</v>
      </c>
      <c r="C27" s="1" t="s">
        <v>90</v>
      </c>
      <c r="D27" s="4">
        <v>1065</v>
      </c>
      <c r="E27" s="14">
        <v>1.1772</v>
      </c>
      <c r="F27" s="14">
        <v>1.1774</v>
      </c>
      <c r="G27" s="14">
        <f>E27-F27</f>
        <v>-1.9999999999997797E-4</v>
      </c>
      <c r="H27" s="13">
        <f t="shared" si="1"/>
        <v>1.1773</v>
      </c>
      <c r="I27" s="14">
        <v>1.4914000000000001</v>
      </c>
      <c r="J27" s="14">
        <v>1.4911000000000001</v>
      </c>
      <c r="K27" s="14">
        <f t="shared" si="2"/>
        <v>2.9999999999996696E-4</v>
      </c>
      <c r="L27" s="13">
        <f t="shared" si="3"/>
        <v>1.49125</v>
      </c>
      <c r="M27" s="14">
        <v>1.4523999999999999</v>
      </c>
      <c r="N27" s="14">
        <v>1.452</v>
      </c>
      <c r="O27" s="14">
        <f t="shared" si="4"/>
        <v>3.9999999999995595E-4</v>
      </c>
      <c r="P27" s="13">
        <f t="shared" si="5"/>
        <v>1.4521999999999999</v>
      </c>
      <c r="Q27" s="14">
        <f t="shared" si="6"/>
        <v>294.78873239436615</v>
      </c>
      <c r="R27" s="14">
        <f t="shared" si="7"/>
        <v>258.12206572769946</v>
      </c>
      <c r="S27" s="14">
        <f t="shared" si="8"/>
        <v>36.666666666666686</v>
      </c>
      <c r="T27" s="14">
        <f t="shared" si="9"/>
        <v>0.31394999999999995</v>
      </c>
      <c r="U27" s="14">
        <f t="shared" si="10"/>
        <v>0.27489999999999992</v>
      </c>
      <c r="V27" s="14">
        <f t="shared" si="11"/>
        <v>3.9050000000000029E-2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t="s">
        <v>52</v>
      </c>
      <c r="B28" s="1">
        <v>6638</v>
      </c>
      <c r="C28" s="1" t="s">
        <v>91</v>
      </c>
      <c r="D28" s="4">
        <v>1230</v>
      </c>
      <c r="E28" s="14">
        <v>1.1940999999999999</v>
      </c>
      <c r="F28" s="14">
        <v>1.1946000000000001</v>
      </c>
      <c r="G28" s="14">
        <f t="shared" ref="G28:G41" si="12">E28-F28</f>
        <v>-5.0000000000016698E-4</v>
      </c>
      <c r="H28" s="13">
        <f t="shared" si="1"/>
        <v>1.19435</v>
      </c>
      <c r="I28" s="14">
        <v>1.6308</v>
      </c>
      <c r="J28" s="14">
        <v>1.6309</v>
      </c>
      <c r="K28" s="14">
        <f t="shared" si="2"/>
        <v>-9.9999999999988987E-5</v>
      </c>
      <c r="L28" s="13">
        <f t="shared" si="3"/>
        <v>1.6308500000000001</v>
      </c>
      <c r="M28" s="14">
        <v>1.5848</v>
      </c>
      <c r="N28" s="14">
        <v>1.5846</v>
      </c>
      <c r="O28" s="14">
        <f t="shared" si="4"/>
        <v>1.9999999999997797E-4</v>
      </c>
      <c r="P28" s="13">
        <f t="shared" si="5"/>
        <v>1.5847</v>
      </c>
      <c r="Q28" s="14">
        <f t="shared" si="6"/>
        <v>354.87804878048792</v>
      </c>
      <c r="R28" s="14">
        <f t="shared" si="7"/>
        <v>317.35772357723573</v>
      </c>
      <c r="S28" s="14">
        <f t="shared" si="8"/>
        <v>37.520325203252185</v>
      </c>
      <c r="T28" s="14">
        <f t="shared" si="9"/>
        <v>0.43650000000000011</v>
      </c>
      <c r="U28" s="14">
        <f t="shared" si="10"/>
        <v>0.39034999999999997</v>
      </c>
      <c r="V28" s="14">
        <f t="shared" si="11"/>
        <v>4.6150000000000135E-2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t="s">
        <v>53</v>
      </c>
      <c r="B29" s="1">
        <v>6637</v>
      </c>
      <c r="C29" s="1" t="s">
        <v>92</v>
      </c>
      <c r="D29" s="4">
        <v>1180</v>
      </c>
      <c r="E29" s="14">
        <v>1.1842999999999999</v>
      </c>
      <c r="F29" s="14">
        <v>1.1839999999999999</v>
      </c>
      <c r="G29" s="14">
        <f t="shared" si="12"/>
        <v>2.9999999999996696E-4</v>
      </c>
      <c r="H29" s="13">
        <f t="shared" si="1"/>
        <v>1.1841499999999998</v>
      </c>
      <c r="I29" s="14">
        <v>1.5244</v>
      </c>
      <c r="J29" s="14">
        <v>1.5242</v>
      </c>
      <c r="K29" s="14">
        <f t="shared" si="2"/>
        <v>1.9999999999997797E-4</v>
      </c>
      <c r="L29" s="13">
        <f t="shared" si="3"/>
        <v>1.5243</v>
      </c>
      <c r="M29" s="14">
        <v>1.4845999999999999</v>
      </c>
      <c r="N29" s="14">
        <v>1.4841</v>
      </c>
      <c r="O29" s="14">
        <f t="shared" si="4"/>
        <v>4.9999999999994493E-4</v>
      </c>
      <c r="P29" s="13">
        <f t="shared" si="5"/>
        <v>1.4843500000000001</v>
      </c>
      <c r="Q29" s="14">
        <f t="shared" si="6"/>
        <v>288.26271186440692</v>
      </c>
      <c r="R29" s="14">
        <f t="shared" si="7"/>
        <v>254.4067796610172</v>
      </c>
      <c r="S29" s="14">
        <f t="shared" si="8"/>
        <v>33.855932203389727</v>
      </c>
      <c r="T29" s="14">
        <f t="shared" si="9"/>
        <v>0.34015000000000017</v>
      </c>
      <c r="U29" s="14">
        <f t="shared" si="10"/>
        <v>0.30020000000000024</v>
      </c>
      <c r="V29" s="14">
        <f t="shared" si="11"/>
        <v>3.994999999999993E-2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54</v>
      </c>
      <c r="B30" s="1">
        <v>6638</v>
      </c>
      <c r="C30" s="1" t="s">
        <v>93</v>
      </c>
      <c r="D30" s="4">
        <v>1130</v>
      </c>
      <c r="E30" s="14">
        <v>1.1758</v>
      </c>
      <c r="F30" s="14">
        <v>1.1762999999999999</v>
      </c>
      <c r="G30" s="14">
        <f t="shared" si="12"/>
        <v>-4.9999999999994493E-4</v>
      </c>
      <c r="H30" s="13">
        <f t="shared" si="1"/>
        <v>1.17605</v>
      </c>
      <c r="I30" s="14">
        <v>1.4942</v>
      </c>
      <c r="J30" s="14">
        <v>1.4941</v>
      </c>
      <c r="K30" s="14">
        <f t="shared" si="2"/>
        <v>9.9999999999988987E-5</v>
      </c>
      <c r="L30" s="13">
        <f t="shared" si="3"/>
        <v>1.4941499999999999</v>
      </c>
      <c r="M30" s="14">
        <v>1.458</v>
      </c>
      <c r="N30" s="14">
        <v>1.4575</v>
      </c>
      <c r="O30" s="14">
        <f t="shared" si="4"/>
        <v>4.9999999999994493E-4</v>
      </c>
      <c r="P30" s="13">
        <f t="shared" si="5"/>
        <v>1.4577499999999999</v>
      </c>
      <c r="Q30" s="14">
        <f t="shared" si="6"/>
        <v>281.50442477876095</v>
      </c>
      <c r="R30" s="14">
        <f t="shared" si="7"/>
        <v>249.29203539822996</v>
      </c>
      <c r="S30" s="14">
        <f t="shared" si="8"/>
        <v>32.212389380530993</v>
      </c>
      <c r="T30" s="14">
        <f t="shared" si="9"/>
        <v>0.31809999999999983</v>
      </c>
      <c r="U30" s="14">
        <f t="shared" si="10"/>
        <v>0.28169999999999984</v>
      </c>
      <c r="V30" s="14">
        <f t="shared" si="11"/>
        <v>3.6399999999999988E-2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55</v>
      </c>
      <c r="B31" s="1">
        <v>6637</v>
      </c>
      <c r="C31" s="1" t="s">
        <v>94</v>
      </c>
      <c r="D31" s="4">
        <v>1345</v>
      </c>
      <c r="E31" s="14">
        <v>1.1928000000000001</v>
      </c>
      <c r="F31" s="14">
        <v>1.1927000000000001</v>
      </c>
      <c r="G31" s="14">
        <f t="shared" si="12"/>
        <v>9.9999999999988987E-5</v>
      </c>
      <c r="H31" s="13">
        <f t="shared" si="1"/>
        <v>1.1927500000000002</v>
      </c>
      <c r="I31" s="14">
        <v>1.4662999999999999</v>
      </c>
      <c r="J31" s="14">
        <v>1.4662999999999999</v>
      </c>
      <c r="K31" s="14">
        <f t="shared" si="2"/>
        <v>0</v>
      </c>
      <c r="L31" s="13">
        <f t="shared" si="3"/>
        <v>1.4662999999999999</v>
      </c>
      <c r="M31" s="14">
        <v>1.4356</v>
      </c>
      <c r="N31" s="14">
        <v>1.4355</v>
      </c>
      <c r="O31" s="14">
        <f t="shared" si="4"/>
        <v>9.9999999999988987E-5</v>
      </c>
      <c r="P31" s="13">
        <f t="shared" si="5"/>
        <v>1.4355500000000001</v>
      </c>
      <c r="Q31" s="14">
        <f t="shared" si="6"/>
        <v>203.3828996282526</v>
      </c>
      <c r="R31" s="14">
        <f t="shared" si="7"/>
        <v>180.52044609665421</v>
      </c>
      <c r="S31" s="14">
        <f t="shared" si="8"/>
        <v>22.862453531598391</v>
      </c>
      <c r="T31" s="14">
        <f t="shared" si="9"/>
        <v>0.27354999999999974</v>
      </c>
      <c r="U31" s="14">
        <f t="shared" si="10"/>
        <v>0.2427999999999999</v>
      </c>
      <c r="V31" s="14">
        <f t="shared" si="11"/>
        <v>3.0749999999999833E-2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56</v>
      </c>
      <c r="B32" s="1">
        <v>6637</v>
      </c>
      <c r="C32" s="1" t="s">
        <v>95</v>
      </c>
      <c r="D32" s="4">
        <v>995</v>
      </c>
      <c r="E32" s="14">
        <v>1.1682999999999999</v>
      </c>
      <c r="F32" s="14">
        <v>1.1687000000000001</v>
      </c>
      <c r="G32" s="14">
        <f t="shared" si="12"/>
        <v>-4.0000000000017799E-4</v>
      </c>
      <c r="H32" s="13">
        <f t="shared" si="1"/>
        <v>1.1684999999999999</v>
      </c>
      <c r="I32" s="14">
        <v>1.4148000000000001</v>
      </c>
      <c r="J32" s="14">
        <v>1.4152</v>
      </c>
      <c r="K32" s="14">
        <f t="shared" si="2"/>
        <v>-3.9999999999995595E-4</v>
      </c>
      <c r="L32" s="13">
        <f t="shared" si="3"/>
        <v>1.415</v>
      </c>
      <c r="M32" s="14">
        <v>1.3874</v>
      </c>
      <c r="N32" s="14">
        <v>1.3872</v>
      </c>
      <c r="O32" s="14">
        <f t="shared" si="4"/>
        <v>1.9999999999997797E-4</v>
      </c>
      <c r="P32" s="13">
        <f t="shared" si="5"/>
        <v>1.3873</v>
      </c>
      <c r="Q32" s="14">
        <f t="shared" si="6"/>
        <v>247.73869346733684</v>
      </c>
      <c r="R32" s="14">
        <f t="shared" si="7"/>
        <v>219.89949748743729</v>
      </c>
      <c r="S32" s="14">
        <f t="shared" si="8"/>
        <v>27.839195979899557</v>
      </c>
      <c r="T32" s="14">
        <f t="shared" si="9"/>
        <v>0.24650000000000016</v>
      </c>
      <c r="U32" s="14">
        <f t="shared" si="10"/>
        <v>0.21880000000000011</v>
      </c>
      <c r="V32" s="14">
        <f t="shared" si="11"/>
        <v>2.7700000000000058E-2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57</v>
      </c>
      <c r="B33" s="1">
        <v>6637</v>
      </c>
      <c r="C33" s="1" t="s">
        <v>96</v>
      </c>
      <c r="D33" s="4">
        <v>1210</v>
      </c>
      <c r="E33" s="14">
        <v>1.1793</v>
      </c>
      <c r="F33" s="14">
        <v>1.1794</v>
      </c>
      <c r="G33" s="14">
        <f t="shared" si="12"/>
        <v>-9.9999999999988987E-5</v>
      </c>
      <c r="H33" s="13">
        <f t="shared" si="1"/>
        <v>1.1793499999999999</v>
      </c>
      <c r="I33" s="14">
        <v>1.4625999999999999</v>
      </c>
      <c r="J33" s="14">
        <v>1.4622999999999999</v>
      </c>
      <c r="K33" s="14">
        <f t="shared" si="2"/>
        <v>2.9999999999996696E-4</v>
      </c>
      <c r="L33" s="13">
        <f t="shared" si="3"/>
        <v>1.46245</v>
      </c>
      <c r="M33" s="14">
        <v>1.4319999999999999</v>
      </c>
      <c r="N33" s="14">
        <v>1.4318</v>
      </c>
      <c r="O33" s="14">
        <f t="shared" si="4"/>
        <v>1.9999999999997797E-4</v>
      </c>
      <c r="P33" s="13">
        <f t="shared" si="5"/>
        <v>1.4319</v>
      </c>
      <c r="Q33" s="14">
        <f t="shared" si="6"/>
        <v>233.96694214876044</v>
      </c>
      <c r="R33" s="14">
        <f t="shared" si="7"/>
        <v>208.71900826446284</v>
      </c>
      <c r="S33" s="14">
        <f t="shared" si="8"/>
        <v>25.247933884297595</v>
      </c>
      <c r="T33" s="14">
        <f t="shared" si="9"/>
        <v>0.28310000000000013</v>
      </c>
      <c r="U33" s="14">
        <f t="shared" si="10"/>
        <v>0.25255000000000005</v>
      </c>
      <c r="V33" s="14">
        <f t="shared" si="11"/>
        <v>3.0550000000000077E-2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1" t="s">
        <v>58</v>
      </c>
      <c r="B34" s="1">
        <v>6638</v>
      </c>
      <c r="C34" s="1" t="s">
        <v>97</v>
      </c>
      <c r="D34" s="4">
        <v>1200</v>
      </c>
      <c r="E34" s="14">
        <v>1.1816</v>
      </c>
      <c r="F34" s="14">
        <v>1.1819</v>
      </c>
      <c r="G34" s="14">
        <f t="shared" si="12"/>
        <v>-2.9999999999996696E-4</v>
      </c>
      <c r="H34" s="13">
        <f t="shared" si="1"/>
        <v>1.1817500000000001</v>
      </c>
      <c r="I34" s="14">
        <v>1.4401999999999999</v>
      </c>
      <c r="J34" s="14">
        <v>1.4401999999999999</v>
      </c>
      <c r="K34" s="14">
        <f t="shared" si="2"/>
        <v>0</v>
      </c>
      <c r="L34" s="13">
        <f t="shared" si="3"/>
        <v>1.4401999999999999</v>
      </c>
      <c r="M34" s="14">
        <v>1.41</v>
      </c>
      <c r="N34" s="14">
        <v>1.4097</v>
      </c>
      <c r="O34" s="14">
        <f t="shared" si="4"/>
        <v>2.9999999999996696E-4</v>
      </c>
      <c r="P34" s="13">
        <f t="shared" si="5"/>
        <v>1.40985</v>
      </c>
      <c r="Q34" s="14">
        <f t="shared" si="6"/>
        <v>215.37499999999986</v>
      </c>
      <c r="R34" s="14">
        <f t="shared" si="7"/>
        <v>190.08333333333331</v>
      </c>
      <c r="S34" s="14">
        <f t="shared" si="8"/>
        <v>25.291666666666544</v>
      </c>
      <c r="T34" s="14">
        <f t="shared" si="9"/>
        <v>0.25844999999999985</v>
      </c>
      <c r="U34" s="14">
        <f t="shared" si="10"/>
        <v>0.22809999999999997</v>
      </c>
      <c r="V34" s="14">
        <f t="shared" si="11"/>
        <v>3.0349999999999877E-2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s="1" t="s">
        <v>59</v>
      </c>
      <c r="B35" s="1">
        <v>6638</v>
      </c>
      <c r="C35" s="1" t="s">
        <v>98</v>
      </c>
      <c r="D35" s="4">
        <v>1250</v>
      </c>
      <c r="E35" s="14">
        <v>1.1838</v>
      </c>
      <c r="F35" s="14">
        <v>1.1839</v>
      </c>
      <c r="G35" s="14">
        <f t="shared" si="12"/>
        <v>-9.9999999999988987E-5</v>
      </c>
      <c r="H35" s="13">
        <f t="shared" si="1"/>
        <v>1.1838500000000001</v>
      </c>
      <c r="I35" s="14">
        <v>1.4859</v>
      </c>
      <c r="J35" s="14">
        <v>1.4859</v>
      </c>
      <c r="K35" s="14">
        <f t="shared" si="2"/>
        <v>0</v>
      </c>
      <c r="L35" s="13">
        <f t="shared" si="3"/>
        <v>1.4859</v>
      </c>
      <c r="M35" s="14">
        <v>1.4487000000000001</v>
      </c>
      <c r="N35" s="14">
        <v>1.4481999999999999</v>
      </c>
      <c r="O35" s="14">
        <f t="shared" si="4"/>
        <v>5.0000000000016698E-4</v>
      </c>
      <c r="P35" s="13">
        <f t="shared" si="5"/>
        <v>1.44845</v>
      </c>
      <c r="Q35" s="14">
        <f t="shared" si="6"/>
        <v>241.63999999999996</v>
      </c>
      <c r="R35" s="14">
        <f t="shared" si="7"/>
        <v>211.67999999999998</v>
      </c>
      <c r="S35" s="14">
        <f t="shared" si="8"/>
        <v>29.95999999999998</v>
      </c>
      <c r="T35" s="14">
        <f t="shared" si="9"/>
        <v>0.30204999999999993</v>
      </c>
      <c r="U35" s="14">
        <f t="shared" si="10"/>
        <v>0.26459999999999995</v>
      </c>
      <c r="V35" s="14">
        <f t="shared" si="11"/>
        <v>3.7449999999999983E-2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60</v>
      </c>
      <c r="B36" s="1">
        <v>6637</v>
      </c>
      <c r="C36" s="1" t="s">
        <v>99</v>
      </c>
      <c r="D36" s="4">
        <v>1235</v>
      </c>
      <c r="E36" s="14">
        <v>1.1868000000000001</v>
      </c>
      <c r="F36" s="14">
        <v>1.1865000000000001</v>
      </c>
      <c r="G36" s="14">
        <f t="shared" si="12"/>
        <v>2.9999999999996696E-4</v>
      </c>
      <c r="H36" s="13">
        <f t="shared" si="1"/>
        <v>1.1866500000000002</v>
      </c>
      <c r="I36" s="14">
        <v>1.5036</v>
      </c>
      <c r="J36" s="14">
        <v>1.5032000000000001</v>
      </c>
      <c r="K36" s="14">
        <f t="shared" si="2"/>
        <v>3.9999999999995595E-4</v>
      </c>
      <c r="L36" s="13">
        <f t="shared" si="3"/>
        <v>1.5034000000000001</v>
      </c>
      <c r="M36" s="14">
        <v>1.4730000000000001</v>
      </c>
      <c r="N36" s="14">
        <v>1.4733000000000001</v>
      </c>
      <c r="O36" s="14">
        <f t="shared" si="4"/>
        <v>-2.9999999999996696E-4</v>
      </c>
      <c r="P36" s="13">
        <f t="shared" si="5"/>
        <v>1.47315</v>
      </c>
      <c r="Q36" s="14">
        <f t="shared" si="6"/>
        <v>256.47773279352214</v>
      </c>
      <c r="R36" s="14">
        <f t="shared" si="7"/>
        <v>231.983805668016</v>
      </c>
      <c r="S36" s="14">
        <f t="shared" si="8"/>
        <v>24.493927125506133</v>
      </c>
      <c r="T36" s="14">
        <f t="shared" si="9"/>
        <v>0.31674999999999986</v>
      </c>
      <c r="U36" s="14">
        <f t="shared" si="10"/>
        <v>0.28649999999999975</v>
      </c>
      <c r="V36" s="14">
        <f t="shared" si="11"/>
        <v>3.025000000000011E-2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1" t="s">
        <v>61</v>
      </c>
      <c r="B37" s="1">
        <v>6638</v>
      </c>
      <c r="C37" s="1" t="s">
        <v>100</v>
      </c>
      <c r="D37" s="4">
        <v>1020</v>
      </c>
      <c r="E37" s="14">
        <v>1.1780999999999999</v>
      </c>
      <c r="F37" s="14">
        <v>1.1786000000000001</v>
      </c>
      <c r="G37" s="14">
        <f t="shared" si="12"/>
        <v>-5.0000000000016698E-4</v>
      </c>
      <c r="H37" s="13">
        <f t="shared" si="1"/>
        <v>1.17835</v>
      </c>
      <c r="I37" s="14">
        <v>1.4743999999999999</v>
      </c>
      <c r="J37" s="14">
        <v>1.4742999999999999</v>
      </c>
      <c r="K37" s="14">
        <f t="shared" si="2"/>
        <v>9.9999999999988987E-5</v>
      </c>
      <c r="L37" s="13">
        <f t="shared" si="3"/>
        <v>1.4743499999999998</v>
      </c>
      <c r="M37" s="14">
        <v>1.4436</v>
      </c>
      <c r="N37" s="14">
        <v>1.4436</v>
      </c>
      <c r="O37" s="14">
        <f t="shared" si="4"/>
        <v>0</v>
      </c>
      <c r="P37" s="13">
        <f t="shared" si="5"/>
        <v>1.4436</v>
      </c>
      <c r="Q37" s="14">
        <f t="shared" si="6"/>
        <v>290.19607843137237</v>
      </c>
      <c r="R37" s="14">
        <f t="shared" si="7"/>
        <v>260.04901960784315</v>
      </c>
      <c r="S37" s="14">
        <f t="shared" si="8"/>
        <v>30.147058823529221</v>
      </c>
      <c r="T37" s="14">
        <f t="shared" si="9"/>
        <v>0.29599999999999982</v>
      </c>
      <c r="U37" s="14">
        <f t="shared" si="10"/>
        <v>0.26524999999999999</v>
      </c>
      <c r="V37" s="14">
        <f t="shared" si="11"/>
        <v>3.0749999999999833E-2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A38" s="1" t="s">
        <v>62</v>
      </c>
      <c r="B38" s="1">
        <v>6637</v>
      </c>
      <c r="C38" s="1" t="s">
        <v>101</v>
      </c>
      <c r="D38" s="4">
        <v>1300</v>
      </c>
      <c r="E38" s="14">
        <v>1.1636</v>
      </c>
      <c r="F38" s="14">
        <v>1.1638999999999999</v>
      </c>
      <c r="G38" s="14">
        <f t="shared" si="12"/>
        <v>-2.9999999999996696E-4</v>
      </c>
      <c r="H38" s="13">
        <f t="shared" si="1"/>
        <v>1.1637499999999998</v>
      </c>
      <c r="I38" s="14">
        <v>1.4411</v>
      </c>
      <c r="J38" s="14">
        <v>1.4410000000000001</v>
      </c>
      <c r="K38" s="14">
        <f t="shared" si="2"/>
        <v>9.9999999999988987E-5</v>
      </c>
      <c r="L38" s="13">
        <f t="shared" si="3"/>
        <v>1.4410500000000002</v>
      </c>
      <c r="M38" s="14">
        <v>1.4114</v>
      </c>
      <c r="N38" s="14">
        <v>1.411</v>
      </c>
      <c r="O38" s="14">
        <f t="shared" si="4"/>
        <v>3.9999999999995595E-4</v>
      </c>
      <c r="P38" s="13">
        <f t="shared" si="5"/>
        <v>1.4112</v>
      </c>
      <c r="Q38" s="14">
        <f t="shared" si="6"/>
        <v>213.30769230769252</v>
      </c>
      <c r="R38" s="14">
        <f t="shared" si="7"/>
        <v>190.34615384615395</v>
      </c>
      <c r="S38" s="14">
        <f t="shared" si="8"/>
        <v>22.961538461538566</v>
      </c>
      <c r="T38" s="14">
        <f t="shared" si="9"/>
        <v>0.27730000000000032</v>
      </c>
      <c r="U38" s="14">
        <f t="shared" si="10"/>
        <v>0.24745000000000017</v>
      </c>
      <c r="V38" s="14">
        <f t="shared" si="11"/>
        <v>2.9850000000000154E-2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A39" s="1" t="s">
        <v>63</v>
      </c>
      <c r="B39" s="1">
        <v>6638</v>
      </c>
      <c r="C39" s="1" t="s">
        <v>102</v>
      </c>
      <c r="D39" s="4">
        <v>1250</v>
      </c>
      <c r="E39" s="14">
        <v>1.1829000000000001</v>
      </c>
      <c r="F39" s="14">
        <v>1.1832</v>
      </c>
      <c r="G39" s="14">
        <f t="shared" si="12"/>
        <v>-2.9999999999996696E-4</v>
      </c>
      <c r="H39" s="13">
        <f t="shared" si="1"/>
        <v>1.1830500000000002</v>
      </c>
      <c r="I39" s="14">
        <v>1.4811000000000001</v>
      </c>
      <c r="J39" s="14">
        <v>1.4812000000000001</v>
      </c>
      <c r="K39" s="14">
        <f t="shared" si="2"/>
        <v>-9.9999999999988987E-5</v>
      </c>
      <c r="L39" s="13">
        <f t="shared" si="3"/>
        <v>1.48115</v>
      </c>
      <c r="M39" s="14">
        <v>1.4483999999999999</v>
      </c>
      <c r="N39" s="14">
        <v>1.4486000000000001</v>
      </c>
      <c r="O39" s="14">
        <f t="shared" si="4"/>
        <v>-2.0000000000020002E-4</v>
      </c>
      <c r="P39" s="13">
        <f t="shared" si="5"/>
        <v>1.4485000000000001</v>
      </c>
      <c r="Q39" s="14">
        <f t="shared" si="6"/>
        <v>238.47999999999985</v>
      </c>
      <c r="R39" s="14">
        <f t="shared" si="7"/>
        <v>212.35999999999999</v>
      </c>
      <c r="S39" s="14">
        <f t="shared" si="8"/>
        <v>26.119999999999862</v>
      </c>
      <c r="T39" s="14">
        <f t="shared" si="9"/>
        <v>0.29809999999999981</v>
      </c>
      <c r="U39" s="14">
        <f t="shared" si="10"/>
        <v>0.26544999999999996</v>
      </c>
      <c r="V39" s="14">
        <f t="shared" si="11"/>
        <v>3.2649999999999846E-2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A40" s="1" t="s">
        <v>64</v>
      </c>
      <c r="B40" s="1">
        <v>6638</v>
      </c>
      <c r="C40" s="1" t="s">
        <v>103</v>
      </c>
      <c r="D40" s="4">
        <v>1270</v>
      </c>
      <c r="E40" s="14">
        <v>1.1696</v>
      </c>
      <c r="F40" s="14">
        <v>1.1692</v>
      </c>
      <c r="G40" s="14">
        <f t="shared" si="12"/>
        <v>3.9999999999995595E-4</v>
      </c>
      <c r="H40" s="13">
        <f t="shared" si="1"/>
        <v>1.1694</v>
      </c>
      <c r="I40" s="14">
        <v>1.4297</v>
      </c>
      <c r="J40" s="14">
        <v>1.4296</v>
      </c>
      <c r="K40" s="14">
        <f t="shared" si="2"/>
        <v>9.9999999999988987E-5</v>
      </c>
      <c r="L40" s="13">
        <f t="shared" si="3"/>
        <v>1.4296500000000001</v>
      </c>
      <c r="M40" s="14">
        <v>1.4005000000000001</v>
      </c>
      <c r="N40" s="14">
        <v>1.401</v>
      </c>
      <c r="O40" s="14">
        <f t="shared" si="4"/>
        <v>-4.9999999999994493E-4</v>
      </c>
      <c r="P40" s="13">
        <f t="shared" si="5"/>
        <v>1.4007499999999999</v>
      </c>
      <c r="Q40" s="14">
        <f t="shared" si="6"/>
        <v>204.92125984251976</v>
      </c>
      <c r="R40" s="14">
        <f t="shared" si="7"/>
        <v>182.16535433070862</v>
      </c>
      <c r="S40" s="14">
        <f t="shared" si="8"/>
        <v>22.755905511811136</v>
      </c>
      <c r="T40" s="14">
        <f t="shared" si="9"/>
        <v>0.26025000000000009</v>
      </c>
      <c r="U40" s="14">
        <f t="shared" si="10"/>
        <v>0.23134999999999994</v>
      </c>
      <c r="V40" s="14">
        <f t="shared" si="11"/>
        <v>2.8900000000000148E-2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1" t="s">
        <v>65</v>
      </c>
      <c r="B41" s="1">
        <v>6638</v>
      </c>
      <c r="C41" s="1" t="s">
        <v>104</v>
      </c>
      <c r="D41" s="4">
        <v>1315</v>
      </c>
      <c r="E41" s="14">
        <v>1.1759999999999999</v>
      </c>
      <c r="F41" s="14">
        <v>1.1762999999999999</v>
      </c>
      <c r="G41" s="14">
        <f t="shared" si="12"/>
        <v>-2.9999999999996696E-4</v>
      </c>
      <c r="H41" s="13">
        <f t="shared" si="1"/>
        <v>1.1761499999999998</v>
      </c>
      <c r="I41" s="14">
        <v>1.4375</v>
      </c>
      <c r="J41" s="14">
        <v>1.4376</v>
      </c>
      <c r="K41" s="14">
        <f t="shared" si="2"/>
        <v>-9.9999999999988987E-5</v>
      </c>
      <c r="L41" s="13">
        <f t="shared" si="3"/>
        <v>1.4375499999999999</v>
      </c>
      <c r="M41" s="14">
        <v>1.4088000000000001</v>
      </c>
      <c r="N41" s="14">
        <v>1.4093</v>
      </c>
      <c r="O41" s="14">
        <f t="shared" si="4"/>
        <v>-4.9999999999994493E-4</v>
      </c>
      <c r="P41" s="13">
        <f t="shared" si="5"/>
        <v>1.4090500000000001</v>
      </c>
      <c r="Q41" s="14">
        <f t="shared" si="6"/>
        <v>198.78326996197725</v>
      </c>
      <c r="R41" s="14">
        <f t="shared" si="7"/>
        <v>177.11026615969607</v>
      </c>
      <c r="S41" s="14">
        <f t="shared" si="8"/>
        <v>21.673003802281187</v>
      </c>
      <c r="T41" s="14">
        <f t="shared" si="9"/>
        <v>0.26140000000000008</v>
      </c>
      <c r="U41" s="14">
        <f t="shared" si="10"/>
        <v>0.23290000000000033</v>
      </c>
      <c r="V41" s="14">
        <f t="shared" si="11"/>
        <v>2.8499999999999748E-2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  <row r="567" spans="5:44" x14ac:dyDescent="0.2">
      <c r="E567" s="12"/>
      <c r="F567" s="12"/>
      <c r="G567" s="12"/>
      <c r="H567" s="13"/>
      <c r="I567" s="14"/>
      <c r="J567" s="14"/>
      <c r="K567" s="14"/>
      <c r="L567" s="13"/>
      <c r="M567" s="14"/>
      <c r="N567" s="14"/>
      <c r="O567" s="14"/>
      <c r="P567" s="13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66</v>
      </c>
      <c r="D2" s="1">
        <f>'Raw Data'!D4</f>
        <v>968</v>
      </c>
      <c r="E2" s="1">
        <f>'Raw Data'!T4</f>
        <v>2.1700000000000053E-2</v>
      </c>
      <c r="F2" s="1">
        <v>0</v>
      </c>
    </row>
    <row r="3" spans="1:6" x14ac:dyDescent="0.2">
      <c r="A3" s="1">
        <v>2</v>
      </c>
      <c r="B3" s="1">
        <v>0.05</v>
      </c>
      <c r="C3" s="1" t="s">
        <v>68</v>
      </c>
      <c r="D3" s="1">
        <f>'Raw Data'!D6</f>
        <v>1935</v>
      </c>
      <c r="E3" s="1">
        <f>'Raw Data'!T6</f>
        <v>4.5649999999999968E-2</v>
      </c>
      <c r="F3" s="1">
        <v>0</v>
      </c>
    </row>
    <row r="4" spans="1:6" x14ac:dyDescent="0.2">
      <c r="A4" s="1">
        <v>3</v>
      </c>
      <c r="B4" s="1">
        <v>0.1</v>
      </c>
      <c r="C4" s="16" t="s">
        <v>106</v>
      </c>
      <c r="D4" s="1">
        <f>'Raw Data'!D8+'Raw Data'!D10</f>
        <v>2680</v>
      </c>
      <c r="E4" s="1">
        <f>'Raw Data'!T8+'Raw Data'!T10</f>
        <v>0.28294999999999981</v>
      </c>
      <c r="F4" s="1">
        <v>0</v>
      </c>
    </row>
    <row r="5" spans="1:6" x14ac:dyDescent="0.2">
      <c r="A5" s="1">
        <v>4</v>
      </c>
      <c r="B5" s="1">
        <v>0.2</v>
      </c>
      <c r="C5" s="1" t="s">
        <v>107</v>
      </c>
      <c r="D5" s="1">
        <f>'Raw Data'!D12+'Raw Data'!D14+'Raw Data'!D16</f>
        <v>3574</v>
      </c>
      <c r="E5" s="1">
        <f>'Raw Data'!T12+'Raw Data'!T14+'Raw Data'!T16</f>
        <v>0.58639999999999959</v>
      </c>
      <c r="F5" s="1">
        <v>0</v>
      </c>
    </row>
    <row r="6" spans="1:6" x14ac:dyDescent="0.2">
      <c r="A6" s="1">
        <v>5</v>
      </c>
      <c r="B6" s="1">
        <v>0.3</v>
      </c>
      <c r="C6" s="1" t="s">
        <v>108</v>
      </c>
      <c r="D6" s="1">
        <f>'Raw Data'!D18+'Raw Data'!D20+'Raw Data'!D22+'Raw Data'!D24</f>
        <v>4238</v>
      </c>
      <c r="E6" s="1">
        <f>'Raw Data'!T18+'Raw Data'!T20+'Raw Data'!T22+'Raw Data'!T24</f>
        <v>0.77550000000000008</v>
      </c>
      <c r="F6" s="1">
        <v>0</v>
      </c>
    </row>
    <row r="7" spans="1:6" x14ac:dyDescent="0.2">
      <c r="A7" s="1">
        <v>6</v>
      </c>
      <c r="B7" s="1">
        <v>0.45</v>
      </c>
      <c r="C7" s="1" t="s">
        <v>109</v>
      </c>
      <c r="D7" s="1">
        <f>'Raw Data'!D26+'Raw Data'!D27+'Raw Data'!D29+'Raw Data'!D31</f>
        <v>4810</v>
      </c>
      <c r="E7" s="1">
        <f>'Raw Data'!T26+'Raw Data'!T27+'Raw Data'!T29+'Raw Data'!T31</f>
        <v>1.2973499999999998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110</v>
      </c>
      <c r="D8" s="1">
        <f>'Raw Data'!D32+'Raw Data'!D33+'Raw Data'!D36+'Raw Data'!D38</f>
        <v>4740</v>
      </c>
      <c r="E8" s="1">
        <f>'Raw Data'!T32+'Raw Data'!T33+'Raw Data'!T36+'Raw Data'!T38</f>
        <v>1.1236500000000005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24" sqref="D24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67</v>
      </c>
      <c r="D2" s="1">
        <f>'Raw Data'!D5</f>
        <v>1015</v>
      </c>
      <c r="E2" s="1">
        <f>'Raw Data'!T5</f>
        <v>3.1099999999999905E-2</v>
      </c>
      <c r="F2" s="1">
        <v>0</v>
      </c>
    </row>
    <row r="3" spans="1:6" x14ac:dyDescent="0.2">
      <c r="A3" s="1">
        <v>2</v>
      </c>
      <c r="B3" s="1">
        <v>0.05</v>
      </c>
      <c r="C3" s="1" t="s">
        <v>69</v>
      </c>
      <c r="D3" s="1">
        <f>'Raw Data'!D7</f>
        <v>2040</v>
      </c>
      <c r="E3" s="1">
        <f>'Raw Data'!T7</f>
        <v>9.7449999999999815E-2</v>
      </c>
      <c r="F3" s="1">
        <v>0</v>
      </c>
    </row>
    <row r="4" spans="1:6" x14ac:dyDescent="0.2">
      <c r="A4" s="1">
        <v>3</v>
      </c>
      <c r="B4" s="1">
        <v>0.1</v>
      </c>
      <c r="C4" s="16" t="s">
        <v>111</v>
      </c>
      <c r="D4" s="1">
        <f>'Raw Data'!D9+'Raw Data'!D11</f>
        <v>2613</v>
      </c>
      <c r="E4" s="1">
        <f>'Raw Data'!T9+'Raw Data'!T11</f>
        <v>0.32414999999999994</v>
      </c>
      <c r="F4" s="1">
        <v>0</v>
      </c>
    </row>
    <row r="5" spans="1:6" x14ac:dyDescent="0.2">
      <c r="A5" s="1">
        <v>4</v>
      </c>
      <c r="B5" s="1">
        <v>0.2</v>
      </c>
      <c r="C5" s="1" t="s">
        <v>112</v>
      </c>
      <c r="D5" s="1">
        <f>'Raw Data'!D13+'Raw Data'!D15+'Raw Data'!D17</f>
        <v>3693</v>
      </c>
      <c r="E5" s="1">
        <f>'Raw Data'!T13+'Raw Data'!T15+'Raw Data'!T17</f>
        <v>0.77605000000000013</v>
      </c>
      <c r="F5" s="1">
        <v>0</v>
      </c>
    </row>
    <row r="6" spans="1:6" x14ac:dyDescent="0.2">
      <c r="A6" s="1">
        <v>5</v>
      </c>
      <c r="B6" s="1">
        <v>0.3</v>
      </c>
      <c r="C6" s="1" t="s">
        <v>113</v>
      </c>
      <c r="D6" s="1">
        <f>'Raw Data'!D19+'Raw Data'!D21+'Raw Data'!D23+'Raw Data'!D25</f>
        <v>4295</v>
      </c>
      <c r="E6" s="1">
        <f>'Raw Data'!T19+'Raw Data'!T21+'Raw Data'!T23+'Raw Data'!T25</f>
        <v>1.3500499999999998</v>
      </c>
      <c r="F6" s="1">
        <v>0</v>
      </c>
    </row>
    <row r="7" spans="1:6" x14ac:dyDescent="0.2">
      <c r="A7" s="1">
        <v>6</v>
      </c>
      <c r="B7" s="1">
        <v>0.45</v>
      </c>
      <c r="C7" s="1" t="s">
        <v>114</v>
      </c>
      <c r="D7" s="1">
        <f>'Raw Data'!D28+'Raw Data'!D30+'Raw Data'!D34+'Raw Data'!D35</f>
        <v>4810</v>
      </c>
      <c r="E7" s="1">
        <f>'Raw Data'!T28+'Raw Data'!T30+'Raw Data'!T34+'Raw Data'!T35</f>
        <v>1.3150999999999997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115</v>
      </c>
      <c r="D8" s="1">
        <f>'Raw Data'!D37+'Raw Data'!D39+'Raw Data'!D40+'Raw Data'!D41</f>
        <v>4855</v>
      </c>
      <c r="E8" s="1">
        <f>'Raw Data'!T37+'Raw Data'!T39+'Raw Data'!T40+'Raw Data'!T41</f>
        <v>1.1157499999999998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S6637</vt:lpstr>
      <vt:lpstr>S6638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2019-02-08T19:03:33Z</dcterms:modified>
</cp:coreProperties>
</file>